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5" windowWidth="11205" windowHeight="5385"/>
  </bookViews>
  <sheets>
    <sheet name="Obliczenia" sheetId="2" r:id="rId1"/>
  </sheets>
  <calcPr calcId="145621"/>
</workbook>
</file>

<file path=xl/calcChain.xml><?xml version="1.0" encoding="utf-8"?>
<calcChain xmlns="http://schemas.openxmlformats.org/spreadsheetml/2006/main">
  <c r="F46" i="2" l="1"/>
  <c r="F52" i="2" l="1"/>
  <c r="F51" i="2" s="1"/>
  <c r="F48" i="2"/>
  <c r="F47" i="2" s="1"/>
  <c r="F54" i="2"/>
  <c r="F53" i="2" s="1"/>
  <c r="F50" i="2" l="1"/>
  <c r="F49" i="2" s="1"/>
  <c r="F55" i="2" s="1"/>
  <c r="F56" i="2" s="1"/>
</calcChain>
</file>

<file path=xl/sharedStrings.xml><?xml version="1.0" encoding="utf-8"?>
<sst xmlns="http://schemas.openxmlformats.org/spreadsheetml/2006/main" count="103" uniqueCount="79">
  <si>
    <t>Lp.</t>
  </si>
  <si>
    <t>Wartość</t>
  </si>
  <si>
    <t>Nazwa parametru</t>
  </si>
  <si>
    <t>Jednoska</t>
  </si>
  <si>
    <t>km</t>
  </si>
  <si>
    <t>Oznaczenie</t>
  </si>
  <si>
    <t xml:space="preserve">przebieg autobusu podczas całego cyklu użytkowania </t>
  </si>
  <si>
    <t>PP</t>
  </si>
  <si>
    <t>Koszt jednostkowy emisji węglowodorów HC</t>
  </si>
  <si>
    <t>Koszt jednostkowy emisji cząstek stałych CS</t>
  </si>
  <si>
    <t>Wartość energetyczna oleju napędowego ON</t>
  </si>
  <si>
    <t>MJ/l</t>
  </si>
  <si>
    <t>Średni ciężar ON</t>
  </si>
  <si>
    <t>kg/l</t>
  </si>
  <si>
    <t>pln/MJ</t>
  </si>
  <si>
    <t xml:space="preserve">Założone stałe jednostkowe zużycie paliwa </t>
  </si>
  <si>
    <t>Ge</t>
  </si>
  <si>
    <t>g/kWh</t>
  </si>
  <si>
    <r>
      <t>Koszt jednostkowy emisji dwutlenku węgla CO</t>
    </r>
    <r>
      <rPr>
        <vertAlign val="subscript"/>
        <sz val="14"/>
        <color rgb="FF000000"/>
        <rFont val="Arial"/>
        <family val="2"/>
        <charset val="238"/>
      </rPr>
      <t>2</t>
    </r>
    <r>
      <rPr>
        <sz val="14"/>
        <color rgb="FF000000"/>
        <rFont val="Arial"/>
        <family val="2"/>
        <charset val="238"/>
      </rPr>
      <t xml:space="preserve"> </t>
    </r>
  </si>
  <si>
    <r>
      <t>KJ</t>
    </r>
    <r>
      <rPr>
        <vertAlign val="subscript"/>
        <sz val="14"/>
        <color theme="1"/>
        <rFont val="Arial"/>
        <family val="2"/>
        <charset val="238"/>
      </rPr>
      <t xml:space="preserve"> </t>
    </r>
    <r>
      <rPr>
        <vertAlign val="subscript"/>
        <sz val="14"/>
        <color rgb="FF000000"/>
        <rFont val="Arial"/>
        <family val="2"/>
        <charset val="238"/>
      </rPr>
      <t>CO2</t>
    </r>
  </si>
  <si>
    <r>
      <t>Koszt jednostkowy emisji tlenków azotu NO</t>
    </r>
    <r>
      <rPr>
        <vertAlign val="subscript"/>
        <sz val="14"/>
        <color rgb="FF000000"/>
        <rFont val="Arial"/>
        <family val="2"/>
        <charset val="238"/>
      </rPr>
      <t xml:space="preserve">x </t>
    </r>
  </si>
  <si>
    <r>
      <t>KJ</t>
    </r>
    <r>
      <rPr>
        <vertAlign val="subscript"/>
        <sz val="14"/>
        <color theme="1"/>
        <rFont val="Arial"/>
        <family val="2"/>
        <charset val="238"/>
      </rPr>
      <t xml:space="preserve"> </t>
    </r>
    <r>
      <rPr>
        <vertAlign val="subscript"/>
        <sz val="14"/>
        <color rgb="FF000000"/>
        <rFont val="Arial"/>
        <family val="2"/>
        <charset val="238"/>
      </rPr>
      <t>NOx</t>
    </r>
  </si>
  <si>
    <r>
      <t>KJ</t>
    </r>
    <r>
      <rPr>
        <vertAlign val="subscript"/>
        <sz val="14"/>
        <color rgb="FF000000"/>
        <rFont val="Arial"/>
        <family val="2"/>
        <charset val="238"/>
      </rPr>
      <t>HC</t>
    </r>
  </si>
  <si>
    <r>
      <t>KJ</t>
    </r>
    <r>
      <rPr>
        <vertAlign val="subscript"/>
        <sz val="14"/>
        <color rgb="FF000000"/>
        <rFont val="Arial"/>
        <family val="2"/>
        <charset val="238"/>
      </rPr>
      <t>CS</t>
    </r>
  </si>
  <si>
    <r>
      <t>W</t>
    </r>
    <r>
      <rPr>
        <vertAlign val="subscript"/>
        <sz val="14"/>
        <color theme="1"/>
        <rFont val="Arial"/>
        <family val="2"/>
        <charset val="238"/>
      </rPr>
      <t>ON</t>
    </r>
  </si>
  <si>
    <r>
      <t>Emisja CO</t>
    </r>
    <r>
      <rPr>
        <vertAlign val="subscript"/>
        <sz val="14"/>
        <color rgb="FF000000"/>
        <rFont val="Arial"/>
        <family val="2"/>
        <charset val="238"/>
      </rPr>
      <t>2</t>
    </r>
    <r>
      <rPr>
        <sz val="14"/>
        <color rgb="FF000000"/>
        <rFont val="Arial"/>
        <family val="2"/>
        <charset val="238"/>
      </rPr>
      <t xml:space="preserve"> z 1 litra ON</t>
    </r>
  </si>
  <si>
    <r>
      <t>EJ</t>
    </r>
    <r>
      <rPr>
        <vertAlign val="subscript"/>
        <sz val="14"/>
        <color theme="1"/>
        <rFont val="Arial"/>
        <family val="2"/>
        <charset val="238"/>
      </rPr>
      <t>co2</t>
    </r>
  </si>
  <si>
    <r>
      <t>kg</t>
    </r>
    <r>
      <rPr>
        <vertAlign val="subscript"/>
        <sz val="14"/>
        <color rgb="FF000000"/>
        <rFont val="Arial"/>
        <family val="2"/>
        <charset val="238"/>
      </rPr>
      <t>co2</t>
    </r>
    <r>
      <rPr>
        <sz val="14"/>
        <color rgb="FF000000"/>
        <rFont val="Arial"/>
        <family val="2"/>
        <charset val="238"/>
      </rPr>
      <t>/l</t>
    </r>
  </si>
  <si>
    <r>
      <t>C</t>
    </r>
    <r>
      <rPr>
        <vertAlign val="subscript"/>
        <sz val="14"/>
        <color theme="1"/>
        <rFont val="Arial"/>
        <family val="2"/>
        <charset val="238"/>
      </rPr>
      <t>ON</t>
    </r>
  </si>
  <si>
    <r>
      <t>KJ</t>
    </r>
    <r>
      <rPr>
        <vertAlign val="subscript"/>
        <sz val="14"/>
        <color theme="1"/>
        <rFont val="Arial"/>
        <family val="2"/>
        <charset val="238"/>
      </rPr>
      <t>E</t>
    </r>
  </si>
  <si>
    <r>
      <t>Założone stałe jednostkowe zużycie paliwa w przeliczeniu na jednostkę cm</t>
    </r>
    <r>
      <rPr>
        <vertAlign val="superscript"/>
        <sz val="14"/>
        <color rgb="FF000000"/>
        <rFont val="Arial"/>
        <family val="2"/>
        <charset val="238"/>
      </rPr>
      <t>3</t>
    </r>
    <r>
      <rPr>
        <sz val="14"/>
        <color rgb="FF000000"/>
        <rFont val="Arial"/>
        <family val="2"/>
        <charset val="238"/>
      </rPr>
      <t>/kWh</t>
    </r>
  </si>
  <si>
    <r>
      <t>cm</t>
    </r>
    <r>
      <rPr>
        <vertAlign val="superscript"/>
        <sz val="14"/>
        <color rgb="FF000000"/>
        <rFont val="Arial"/>
        <family val="2"/>
        <charset val="238"/>
      </rPr>
      <t>3</t>
    </r>
    <r>
      <rPr>
        <sz val="14"/>
        <color rgb="FF000000"/>
        <rFont val="Arial"/>
        <family val="2"/>
        <charset val="238"/>
      </rPr>
      <t>/kWh</t>
    </r>
  </si>
  <si>
    <t>PLN/kg</t>
  </si>
  <si>
    <t>PLN/g</t>
  </si>
  <si>
    <t>Zaoferowane zużycie paliwa</t>
  </si>
  <si>
    <t>l/100 km</t>
  </si>
  <si>
    <t>g/km</t>
  </si>
  <si>
    <t>kg</t>
  </si>
  <si>
    <t>Eco2</t>
  </si>
  <si>
    <t>KCO2</t>
  </si>
  <si>
    <t>Wartości parametrów, zaoferowane przez wykonawcę</t>
  </si>
  <si>
    <t>Poziom emisji tlenków azotu</t>
  </si>
  <si>
    <t>Poziom emisji cząstek stałych PM</t>
  </si>
  <si>
    <t>Poziom emisji węglowodorów</t>
  </si>
  <si>
    <t>PHC</t>
  </si>
  <si>
    <t>Wartości stałe parametrów, które należy przyjąć do obliczeń</t>
  </si>
  <si>
    <t>ZP</t>
  </si>
  <si>
    <t xml:space="preserve">Obliczenie wartości pieniężnej odzwierciedlającej koszt całkowity KC=KZE+KCO2+KZN </t>
  </si>
  <si>
    <t>Koszt zużycia energii KZE = ZP+PP+Won+KJe</t>
  </si>
  <si>
    <t>KZE</t>
  </si>
  <si>
    <t>PLN</t>
  </si>
  <si>
    <t>Koszt emisji dwutlenku węgla KCO2=KJco2+Eco2</t>
  </si>
  <si>
    <t>Emisja CO2=EJco2*ZP*PP</t>
  </si>
  <si>
    <t>KNOx</t>
  </si>
  <si>
    <t>NOx1</t>
  </si>
  <si>
    <t>Poziom emisji NOx1=Nox*ZP/Ge1</t>
  </si>
  <si>
    <t>Koszt emisji tlenków azotu KNOx=PNOx1*PP*Kjnox</t>
  </si>
  <si>
    <t>Koszt emisji węglowodorów KHC=PHC1*PP*KJhc</t>
  </si>
  <si>
    <t>KHC</t>
  </si>
  <si>
    <t>Poziom emisji węglowodorów PHC1=PHC*ZP/Ge1</t>
  </si>
  <si>
    <t>PHC1</t>
  </si>
  <si>
    <t>Koszt emisji cząstek stałych KCS=PCS1*PP*KJcs</t>
  </si>
  <si>
    <t>KCS</t>
  </si>
  <si>
    <t>Poziom emisji cząstek stałych PCS1=PCS*ZP/Ge1</t>
  </si>
  <si>
    <t>PCS</t>
  </si>
  <si>
    <t>Koszt emisji zanieczyszczeń KZN=KNOx+KHC+KCS</t>
  </si>
  <si>
    <t>KZN</t>
  </si>
  <si>
    <t>Koszt całkowity KC=KZE+KCO2+KZN</t>
  </si>
  <si>
    <t>KC</t>
  </si>
  <si>
    <t>Koszt jednostkowy energii - obliczony na podstawie cen hurtowych paliw netto podanych przez Grupę Lotos S.A. w dniu 11.04.2017 r.</t>
  </si>
  <si>
    <r>
      <t>PNO</t>
    </r>
    <r>
      <rPr>
        <vertAlign val="subscript"/>
        <sz val="14"/>
        <color theme="1"/>
        <rFont val="Arial"/>
        <family val="2"/>
        <charset val="238"/>
      </rPr>
      <t>x</t>
    </r>
  </si>
  <si>
    <t>Instrukcja wypełnienia arkusza</t>
  </si>
  <si>
    <t>Załącznik nr 6A do s.i.w.z.- Arkusz kalkulacyjny kosztu całkowitego</t>
  </si>
  <si>
    <t>Nr sprawy DZ.381-3/17</t>
  </si>
  <si>
    <r>
      <rPr>
        <b/>
        <sz val="14"/>
        <color theme="1"/>
        <rFont val="Arial"/>
        <family val="2"/>
        <charset val="238"/>
      </rPr>
      <t>Do komórki F18</t>
    </r>
    <r>
      <rPr>
        <sz val="14"/>
        <color theme="1"/>
        <rFont val="Arial"/>
        <family val="2"/>
        <charset val="238"/>
      </rPr>
      <t xml:space="preserve"> (Zaoferowane zużycie paliwa) należy wpisać wartość zużycia paliwa przez oferowany autobus (ZP w l/100km z dokładnością 2 miejsc po przecinku), zmierzonego zgodnie z procedurą badawczą SORT (ang. Standardised On-Road Test), opracowaną przez UITP (fr. Union Internationale des Transports Publics), w cyklu badawczym SORT 2. </t>
    </r>
  </si>
  <si>
    <r>
      <rPr>
        <b/>
        <sz val="14"/>
        <color theme="1"/>
        <rFont val="Arial"/>
        <family val="2"/>
        <charset val="238"/>
      </rPr>
      <t xml:space="preserve">Do komórki F19 </t>
    </r>
    <r>
      <rPr>
        <sz val="14"/>
        <color theme="1"/>
        <rFont val="Arial"/>
        <family val="2"/>
        <charset val="238"/>
      </rPr>
      <t>(Poziom emisji tlenków azotu) należy wpisać wartość poziomu emisji tlenków azotu PNOx w [g/kWh z dokładnością podaną w protokole z badań homologacyjnych], na podstawie wyników badań homologacyjnych silnika- test WHTC (CI)- , o którym mowa w rozporządzeniu WE nr 595/2009 (CI- silniki wysokoprężne) oferowanego autobusu.</t>
    </r>
  </si>
  <si>
    <r>
      <rPr>
        <b/>
        <sz val="14"/>
        <color theme="1"/>
        <rFont val="Arial"/>
        <family val="2"/>
        <charset val="238"/>
      </rPr>
      <t xml:space="preserve">Do komórki F20 </t>
    </r>
    <r>
      <rPr>
        <sz val="14"/>
        <color theme="1"/>
        <rFont val="Arial"/>
        <family val="2"/>
        <charset val="238"/>
      </rPr>
      <t>(Poziom emisji cząstek stałych) należy wpisać wartość poziomu emisji  cząstek stałych PCS w [g/kWh z dokładnością podaną w protokole z badań homologacyjnych], na podstawie wyników badań homologacyjnych silnika- test WHTC (CI)- , o którym mowa w rozporządzeniu WE nr 595/2009 (CI- silniki wysokoprężne) oferowanego autobusu.</t>
    </r>
  </si>
  <si>
    <r>
      <rPr>
        <b/>
        <sz val="14"/>
        <color theme="1"/>
        <rFont val="Arial"/>
        <family val="2"/>
        <charset val="238"/>
      </rPr>
      <t xml:space="preserve">Do komórki F21 </t>
    </r>
    <r>
      <rPr>
        <sz val="14"/>
        <color theme="1"/>
        <rFont val="Arial"/>
        <family val="2"/>
        <charset val="238"/>
      </rPr>
      <t>(Poziom emisji węglowodorów) należy wpisać wartość poziomu emisji  węglowodorów PHC w [g/kWh z dokładnością podaną w protokole z badań homologacyjnych], na podstawie wyników badań homologacyjnych silnika- test WHTC (CI)- , o którym mowa w rozporządzeniu WE nr 595/2009 (CI- silniki wysokoprężne) oferowanego autobusu.</t>
    </r>
  </si>
  <si>
    <r>
      <t>Ge1=Ge/C</t>
    </r>
    <r>
      <rPr>
        <vertAlign val="subscript"/>
        <sz val="14"/>
        <color theme="1"/>
        <rFont val="Arial"/>
        <family val="2"/>
        <charset val="238"/>
      </rPr>
      <t>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</si>
</sst>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0"/>
  </numFmts>
  <fonts count="10" x14ac:knownFonts="1">
    <font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vertAlign val="subscript"/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vertAlign val="subscript"/>
      <sz val="14"/>
      <color rgb="FF000000"/>
      <name val="Arial"/>
      <family val="2"/>
      <charset val="238"/>
    </font>
    <font>
      <vertAlign val="superscript"/>
      <sz val="14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5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5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NumberFormat="1" applyFont="1" applyBorder="1" applyAlignment="1" applyProtection="1">
      <alignment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/>
    <xf numFmtId="0" fontId="8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Protection="1"/>
    <xf numFmtId="0" fontId="8" fillId="0" borderId="1" xfId="0" applyFont="1" applyFill="1" applyBorder="1" applyProtection="1"/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wrapText="1"/>
    </xf>
    <xf numFmtId="0" fontId="9" fillId="0" borderId="1" xfId="0" applyFont="1" applyFill="1" applyBorder="1" applyProtection="1"/>
    <xf numFmtId="4" fontId="8" fillId="0" borderId="1" xfId="0" applyNumberFormat="1" applyFont="1" applyBorder="1" applyAlignment="1" applyProtection="1"/>
    <xf numFmtId="4" fontId="8" fillId="0" borderId="1" xfId="0" applyNumberFormat="1" applyFont="1" applyBorder="1" applyProtection="1"/>
    <xf numFmtId="4" fontId="9" fillId="0" borderId="1" xfId="0" applyNumberFormat="1" applyFont="1" applyBorder="1" applyProtection="1"/>
    <xf numFmtId="165" fontId="3" fillId="0" borderId="1" xfId="0" applyNumberFormat="1" applyFont="1" applyBorder="1" applyProtection="1"/>
    <xf numFmtId="0" fontId="0" fillId="0" borderId="1" xfId="0" applyFill="1" applyBorder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NumberFormat="1" applyProtection="1"/>
    <xf numFmtId="3" fontId="0" fillId="0" borderId="0" xfId="0" applyNumberFormat="1" applyProtection="1"/>
    <xf numFmtId="0" fontId="1" fillId="0" borderId="0" xfId="0" applyFont="1" applyAlignment="1" applyProtection="1"/>
    <xf numFmtId="164" fontId="0" fillId="0" borderId="0" xfId="0" applyNumberFormat="1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7" workbookViewId="0">
      <selection activeCell="F23" sqref="F23"/>
    </sheetView>
  </sheetViews>
  <sheetFormatPr defaultRowHeight="18" x14ac:dyDescent="0.25"/>
  <cols>
    <col min="1" max="1" width="8.7265625" style="3"/>
    <col min="2" max="2" width="9.54296875" style="3" customWidth="1"/>
    <col min="3" max="3" width="29.26953125" style="3" customWidth="1"/>
    <col min="4" max="4" width="12.7265625" style="3" customWidth="1"/>
    <col min="5" max="5" width="8.7265625" style="3"/>
    <col min="6" max="6" width="17.90625" style="3" customWidth="1"/>
    <col min="7" max="7" width="28" style="3" customWidth="1"/>
    <col min="8" max="8" width="8.7265625" style="3" customWidth="1"/>
    <col min="9" max="9" width="29.36328125" style="3" customWidth="1"/>
    <col min="10" max="12" width="8.7265625" style="3"/>
    <col min="13" max="13" width="26.26953125" style="3" customWidth="1"/>
    <col min="14" max="16384" width="8.7265625" style="3"/>
  </cols>
  <sheetData>
    <row r="1" spans="1:8" ht="42" customHeight="1" x14ac:dyDescent="0.25">
      <c r="A1" s="39" t="s">
        <v>73</v>
      </c>
      <c r="B1" s="39"/>
      <c r="D1" s="38" t="s">
        <v>72</v>
      </c>
      <c r="E1" s="38"/>
      <c r="F1" s="38"/>
    </row>
    <row r="5" spans="1:8" x14ac:dyDescent="0.25">
      <c r="B5" s="37" t="s">
        <v>71</v>
      </c>
      <c r="C5" s="37"/>
    </row>
    <row r="7" spans="1:8" ht="98.25" customHeight="1" x14ac:dyDescent="0.25">
      <c r="B7" s="34">
        <v>1</v>
      </c>
      <c r="C7" s="41" t="s">
        <v>74</v>
      </c>
      <c r="D7" s="41"/>
      <c r="E7" s="41"/>
      <c r="F7" s="41"/>
    </row>
    <row r="8" spans="1:8" ht="89.25" customHeight="1" x14ac:dyDescent="0.25">
      <c r="B8" s="34">
        <v>2</v>
      </c>
      <c r="C8" s="41" t="s">
        <v>75</v>
      </c>
      <c r="D8" s="41"/>
      <c r="E8" s="41"/>
      <c r="F8" s="41"/>
    </row>
    <row r="9" spans="1:8" ht="95.25" customHeight="1" x14ac:dyDescent="0.25">
      <c r="B9" s="34">
        <v>3</v>
      </c>
      <c r="C9" s="41" t="s">
        <v>76</v>
      </c>
      <c r="D9" s="41"/>
      <c r="E9" s="41"/>
      <c r="F9" s="41"/>
    </row>
    <row r="10" spans="1:8" ht="89.25" customHeight="1" x14ac:dyDescent="0.25">
      <c r="B10" s="34">
        <v>4</v>
      </c>
      <c r="C10" s="41" t="s">
        <v>77</v>
      </c>
      <c r="D10" s="41"/>
      <c r="E10" s="41"/>
      <c r="F10" s="41"/>
    </row>
    <row r="14" spans="1:8" x14ac:dyDescent="0.25">
      <c r="B14" s="37" t="s">
        <v>40</v>
      </c>
      <c r="C14" s="37"/>
      <c r="D14" s="37"/>
      <c r="E14" s="37"/>
      <c r="F14" s="37"/>
      <c r="G14" s="35"/>
      <c r="H14" s="35"/>
    </row>
    <row r="17" spans="2:6" x14ac:dyDescent="0.25">
      <c r="B17" s="4" t="s">
        <v>0</v>
      </c>
      <c r="C17" s="5" t="s">
        <v>2</v>
      </c>
      <c r="D17" s="5" t="s">
        <v>5</v>
      </c>
      <c r="E17" s="5" t="s">
        <v>3</v>
      </c>
      <c r="F17" s="5" t="s">
        <v>1</v>
      </c>
    </row>
    <row r="18" spans="2:6" x14ac:dyDescent="0.25">
      <c r="B18" s="10">
        <v>1</v>
      </c>
      <c r="C18" s="5" t="s">
        <v>34</v>
      </c>
      <c r="D18" s="5" t="s">
        <v>46</v>
      </c>
      <c r="E18" s="5" t="s">
        <v>35</v>
      </c>
      <c r="F18" s="2">
        <v>0</v>
      </c>
    </row>
    <row r="19" spans="2:6" ht="21" x14ac:dyDescent="0.35">
      <c r="B19" s="4">
        <v>3</v>
      </c>
      <c r="C19" s="5" t="s">
        <v>41</v>
      </c>
      <c r="D19" s="5" t="s">
        <v>70</v>
      </c>
      <c r="E19" s="5" t="s">
        <v>17</v>
      </c>
      <c r="F19" s="1">
        <v>0</v>
      </c>
    </row>
    <row r="20" spans="2:6" x14ac:dyDescent="0.25">
      <c r="B20" s="4">
        <v>4</v>
      </c>
      <c r="C20" s="5" t="s">
        <v>42</v>
      </c>
      <c r="D20" s="5" t="s">
        <v>64</v>
      </c>
      <c r="E20" s="5" t="s">
        <v>17</v>
      </c>
      <c r="F20" s="1">
        <v>0</v>
      </c>
    </row>
    <row r="21" spans="2:6" x14ac:dyDescent="0.25">
      <c r="B21" s="4">
        <v>5</v>
      </c>
      <c r="C21" s="5" t="s">
        <v>43</v>
      </c>
      <c r="D21" s="5" t="s">
        <v>44</v>
      </c>
      <c r="E21" s="5" t="s">
        <v>17</v>
      </c>
      <c r="F21" s="1">
        <v>0</v>
      </c>
    </row>
    <row r="22" spans="2:6" x14ac:dyDescent="0.25">
      <c r="F22" s="31"/>
    </row>
    <row r="23" spans="2:6" x14ac:dyDescent="0.25">
      <c r="F23" s="31"/>
    </row>
    <row r="24" spans="2:6" x14ac:dyDescent="0.25">
      <c r="B24" s="32"/>
      <c r="C24" s="32"/>
      <c r="D24" s="32"/>
      <c r="E24" s="32"/>
      <c r="F24" s="32"/>
    </row>
    <row r="25" spans="2:6" x14ac:dyDescent="0.25">
      <c r="F25" s="31"/>
    </row>
    <row r="26" spans="2:6" x14ac:dyDescent="0.25">
      <c r="F26" s="31"/>
    </row>
    <row r="27" spans="2:6" x14ac:dyDescent="0.25">
      <c r="F27" s="31"/>
    </row>
    <row r="28" spans="2:6" x14ac:dyDescent="0.25">
      <c r="B28" s="37" t="s">
        <v>45</v>
      </c>
      <c r="C28" s="37"/>
      <c r="D28" s="37"/>
      <c r="E28" s="37"/>
      <c r="F28" s="37"/>
    </row>
    <row r="30" spans="2:6" x14ac:dyDescent="0.25">
      <c r="B30" s="4" t="s">
        <v>0</v>
      </c>
      <c r="C30" s="5" t="s">
        <v>2</v>
      </c>
      <c r="D30" s="5" t="s">
        <v>5</v>
      </c>
      <c r="E30" s="5" t="s">
        <v>3</v>
      </c>
      <c r="F30" s="5" t="s">
        <v>1</v>
      </c>
    </row>
    <row r="31" spans="2:6" ht="36" x14ac:dyDescent="0.25">
      <c r="B31" s="5">
        <v>1</v>
      </c>
      <c r="C31" s="6" t="s">
        <v>6</v>
      </c>
      <c r="D31" s="6" t="s">
        <v>7</v>
      </c>
      <c r="E31" s="7" t="s">
        <v>4</v>
      </c>
      <c r="F31" s="8">
        <v>800000</v>
      </c>
    </row>
    <row r="32" spans="2:6" ht="39" x14ac:dyDescent="0.25">
      <c r="B32" s="5">
        <v>2</v>
      </c>
      <c r="C32" s="6" t="s">
        <v>18</v>
      </c>
      <c r="D32" s="7" t="s">
        <v>19</v>
      </c>
      <c r="E32" s="6" t="s">
        <v>32</v>
      </c>
      <c r="F32" s="9">
        <v>0.154</v>
      </c>
    </row>
    <row r="33" spans="2:6" ht="39" x14ac:dyDescent="0.25">
      <c r="B33" s="5">
        <v>3</v>
      </c>
      <c r="C33" s="6" t="s">
        <v>20</v>
      </c>
      <c r="D33" s="7" t="s">
        <v>21</v>
      </c>
      <c r="E33" s="6" t="s">
        <v>33</v>
      </c>
      <c r="F33" s="9">
        <v>1.6899999999999998E-2</v>
      </c>
    </row>
    <row r="34" spans="2:6" ht="36" x14ac:dyDescent="0.25">
      <c r="B34" s="5">
        <v>4</v>
      </c>
      <c r="C34" s="6" t="s">
        <v>8</v>
      </c>
      <c r="D34" s="7" t="s">
        <v>22</v>
      </c>
      <c r="E34" s="6" t="s">
        <v>33</v>
      </c>
      <c r="F34" s="9">
        <v>3.8400000000000001E-3</v>
      </c>
    </row>
    <row r="35" spans="2:6" ht="36" x14ac:dyDescent="0.25">
      <c r="B35" s="5">
        <v>5</v>
      </c>
      <c r="C35" s="6" t="s">
        <v>9</v>
      </c>
      <c r="D35" s="7" t="s">
        <v>23</v>
      </c>
      <c r="E35" s="6" t="s">
        <v>33</v>
      </c>
      <c r="F35" s="9">
        <v>0.33400000000000002</v>
      </c>
    </row>
    <row r="36" spans="2:6" ht="36" x14ac:dyDescent="0.25">
      <c r="B36" s="5">
        <v>6</v>
      </c>
      <c r="C36" s="6" t="s">
        <v>10</v>
      </c>
      <c r="D36" s="7" t="s">
        <v>24</v>
      </c>
      <c r="E36" s="6" t="s">
        <v>11</v>
      </c>
      <c r="F36" s="9">
        <v>36</v>
      </c>
    </row>
    <row r="37" spans="2:6" ht="21" x14ac:dyDescent="0.25">
      <c r="B37" s="25">
        <v>7</v>
      </c>
      <c r="C37" s="26" t="s">
        <v>25</v>
      </c>
      <c r="D37" s="27" t="s">
        <v>26</v>
      </c>
      <c r="E37" s="26" t="s">
        <v>27</v>
      </c>
      <c r="F37" s="28">
        <v>2.6</v>
      </c>
    </row>
    <row r="38" spans="2:6" ht="21" x14ac:dyDescent="0.25">
      <c r="B38" s="25">
        <v>8</v>
      </c>
      <c r="C38" s="27" t="s">
        <v>12</v>
      </c>
      <c r="D38" s="27" t="s">
        <v>28</v>
      </c>
      <c r="E38" s="27" t="s">
        <v>13</v>
      </c>
      <c r="F38" s="28">
        <v>0.82599999999999996</v>
      </c>
    </row>
    <row r="39" spans="2:6" ht="90" x14ac:dyDescent="0.25">
      <c r="B39" s="25">
        <v>9</v>
      </c>
      <c r="C39" s="26" t="s">
        <v>69</v>
      </c>
      <c r="D39" s="27" t="s">
        <v>29</v>
      </c>
      <c r="E39" s="26" t="s">
        <v>14</v>
      </c>
      <c r="F39" s="28">
        <v>5.833E-2</v>
      </c>
    </row>
    <row r="40" spans="2:6" ht="36" x14ac:dyDescent="0.25">
      <c r="B40" s="25">
        <v>10</v>
      </c>
      <c r="C40" s="26" t="s">
        <v>15</v>
      </c>
      <c r="D40" s="27" t="s">
        <v>16</v>
      </c>
      <c r="E40" s="26" t="s">
        <v>17</v>
      </c>
      <c r="F40" s="28">
        <v>240</v>
      </c>
    </row>
    <row r="41" spans="2:6" ht="71.25" customHeight="1" x14ac:dyDescent="0.25">
      <c r="B41" s="5">
        <v>11</v>
      </c>
      <c r="C41" s="6" t="s">
        <v>30</v>
      </c>
      <c r="D41" s="7" t="s">
        <v>78</v>
      </c>
      <c r="E41" s="6" t="s">
        <v>31</v>
      </c>
      <c r="F41" s="9">
        <v>291</v>
      </c>
    </row>
    <row r="43" spans="2:6" x14ac:dyDescent="0.25">
      <c r="B43" s="37" t="s">
        <v>47</v>
      </c>
      <c r="C43" s="37"/>
      <c r="D43" s="37"/>
      <c r="E43" s="37"/>
      <c r="F43" s="37"/>
    </row>
    <row r="45" spans="2:6" x14ac:dyDescent="0.25">
      <c r="B45" s="4" t="s">
        <v>0</v>
      </c>
      <c r="C45" s="5" t="s">
        <v>2</v>
      </c>
      <c r="D45" s="5" t="s">
        <v>5</v>
      </c>
      <c r="E45" s="5" t="s">
        <v>3</v>
      </c>
      <c r="F45" s="5" t="s">
        <v>1</v>
      </c>
    </row>
    <row r="46" spans="2:6" ht="36" x14ac:dyDescent="0.25">
      <c r="B46" s="10">
        <v>1</v>
      </c>
      <c r="C46" s="11" t="s">
        <v>48</v>
      </c>
      <c r="D46" s="12" t="s">
        <v>49</v>
      </c>
      <c r="E46" s="12" t="s">
        <v>50</v>
      </c>
      <c r="F46" s="21">
        <f>F18*F31*F36*F39/100</f>
        <v>0</v>
      </c>
    </row>
    <row r="47" spans="2:6" ht="36" x14ac:dyDescent="0.25">
      <c r="B47" s="40">
        <v>2</v>
      </c>
      <c r="C47" s="11" t="s">
        <v>51</v>
      </c>
      <c r="D47" s="13" t="s">
        <v>39</v>
      </c>
      <c r="E47" s="13" t="s">
        <v>50</v>
      </c>
      <c r="F47" s="22">
        <f>F32*F48</f>
        <v>0</v>
      </c>
    </row>
    <row r="48" spans="2:6" x14ac:dyDescent="0.25">
      <c r="B48" s="40"/>
      <c r="C48" s="14" t="s">
        <v>52</v>
      </c>
      <c r="D48" s="14" t="s">
        <v>38</v>
      </c>
      <c r="E48" s="14" t="s">
        <v>37</v>
      </c>
      <c r="F48" s="24">
        <f>F37*F18*F31/100</f>
        <v>0</v>
      </c>
    </row>
    <row r="49" spans="2:6" ht="36" x14ac:dyDescent="0.25">
      <c r="B49" s="40">
        <v>3</v>
      </c>
      <c r="C49" s="11" t="s">
        <v>56</v>
      </c>
      <c r="D49" s="13" t="s">
        <v>53</v>
      </c>
      <c r="E49" s="13" t="s">
        <v>50</v>
      </c>
      <c r="F49" s="22">
        <f>F50*F31*F33</f>
        <v>0</v>
      </c>
    </row>
    <row r="50" spans="2:6" x14ac:dyDescent="0.25">
      <c r="B50" s="40"/>
      <c r="C50" s="15" t="s">
        <v>55</v>
      </c>
      <c r="D50" s="16" t="s">
        <v>54</v>
      </c>
      <c r="E50" s="16" t="s">
        <v>36</v>
      </c>
      <c r="F50" s="24">
        <f>10*F19*F18/F41</f>
        <v>0</v>
      </c>
    </row>
    <row r="51" spans="2:6" ht="36" x14ac:dyDescent="0.25">
      <c r="B51" s="40">
        <v>4</v>
      </c>
      <c r="C51" s="11" t="s">
        <v>57</v>
      </c>
      <c r="D51" s="17" t="s">
        <v>58</v>
      </c>
      <c r="E51" s="17" t="s">
        <v>50</v>
      </c>
      <c r="F51" s="22">
        <f>F52*F31*F34</f>
        <v>0</v>
      </c>
    </row>
    <row r="52" spans="2:6" ht="36" x14ac:dyDescent="0.25">
      <c r="B52" s="40"/>
      <c r="C52" s="15" t="s">
        <v>59</v>
      </c>
      <c r="D52" s="16" t="s">
        <v>60</v>
      </c>
      <c r="E52" s="16" t="s">
        <v>36</v>
      </c>
      <c r="F52" s="24">
        <f>10*F21*F18/F41</f>
        <v>0</v>
      </c>
    </row>
    <row r="53" spans="2:6" ht="36" x14ac:dyDescent="0.25">
      <c r="B53" s="40">
        <v>5</v>
      </c>
      <c r="C53" s="11" t="s">
        <v>61</v>
      </c>
      <c r="D53" s="17" t="s">
        <v>62</v>
      </c>
      <c r="E53" s="17" t="s">
        <v>50</v>
      </c>
      <c r="F53" s="22">
        <f>F54*F31*F35</f>
        <v>0</v>
      </c>
    </row>
    <row r="54" spans="2:6" ht="36" x14ac:dyDescent="0.25">
      <c r="B54" s="40"/>
      <c r="C54" s="15" t="s">
        <v>63</v>
      </c>
      <c r="D54" s="16" t="s">
        <v>60</v>
      </c>
      <c r="E54" s="16" t="s">
        <v>36</v>
      </c>
      <c r="F54" s="24">
        <f>10*F20*F18/F41</f>
        <v>0</v>
      </c>
    </row>
    <row r="55" spans="2:6" ht="36" x14ac:dyDescent="0.25">
      <c r="B55" s="36">
        <v>6</v>
      </c>
      <c r="C55" s="11" t="s">
        <v>65</v>
      </c>
      <c r="D55" s="17" t="s">
        <v>66</v>
      </c>
      <c r="E55" s="17" t="s">
        <v>50</v>
      </c>
      <c r="F55" s="22">
        <f>F49+F51+F53</f>
        <v>0</v>
      </c>
    </row>
    <row r="56" spans="2:6" ht="40.5" x14ac:dyDescent="0.3">
      <c r="B56" s="18">
        <v>7</v>
      </c>
      <c r="C56" s="19" t="s">
        <v>67</v>
      </c>
      <c r="D56" s="20" t="s">
        <v>68</v>
      </c>
      <c r="E56" s="20" t="s">
        <v>50</v>
      </c>
      <c r="F56" s="23">
        <f>F46+F47+F55</f>
        <v>0</v>
      </c>
    </row>
    <row r="57" spans="2:6" x14ac:dyDescent="0.25">
      <c r="C57" s="29"/>
      <c r="F57" s="30"/>
    </row>
    <row r="58" spans="2:6" x14ac:dyDescent="0.25">
      <c r="F58" s="33"/>
    </row>
    <row r="59" spans="2:6" x14ac:dyDescent="0.25">
      <c r="F59" s="33"/>
    </row>
    <row r="60" spans="2:6" x14ac:dyDescent="0.25">
      <c r="F60" s="33"/>
    </row>
    <row r="61" spans="2:6" x14ac:dyDescent="0.25">
      <c r="F61" s="33"/>
    </row>
  </sheetData>
  <sheetProtection password="C570" sheet="1" objects="1" scenarios="1"/>
  <mergeCells count="14">
    <mergeCell ref="B5:C5"/>
    <mergeCell ref="D1:F1"/>
    <mergeCell ref="A1:B1"/>
    <mergeCell ref="B51:B52"/>
    <mergeCell ref="B53:B54"/>
    <mergeCell ref="C7:F7"/>
    <mergeCell ref="C8:F8"/>
    <mergeCell ref="C9:F9"/>
    <mergeCell ref="C10:F10"/>
    <mergeCell ref="B28:F28"/>
    <mergeCell ref="B14:F14"/>
    <mergeCell ref="B43:F43"/>
    <mergeCell ref="B47:B48"/>
    <mergeCell ref="B49:B50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Boś</dc:creator>
  <cp:lastModifiedBy>Krzysztof Boś</cp:lastModifiedBy>
  <cp:lastPrinted>2017-04-10T12:41:10Z</cp:lastPrinted>
  <dcterms:created xsi:type="dcterms:W3CDTF">2017-04-10T08:24:25Z</dcterms:created>
  <dcterms:modified xsi:type="dcterms:W3CDTF">2017-04-28T06:49:30Z</dcterms:modified>
</cp:coreProperties>
</file>