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SOWK\dla Justyny\Bilans\Bilans za 2021\BIP\"/>
    </mc:Choice>
  </mc:AlternateContent>
  <xr:revisionPtr revIDLastSave="0" documentId="13_ncr:1_{0B009F54-4C9F-4355-92BE-F4160A278F22}" xr6:coauthVersionLast="45" xr6:coauthVersionMax="47" xr10:uidLastSave="{00000000-0000-0000-0000-000000000000}"/>
  <bookViews>
    <workbookView xWindow="-120" yWindow="-120" windowWidth="29040" windowHeight="15840" tabRatio="762" activeTab="3" xr2:uid="{00000000-000D-0000-FFFF-FFFF00000000}"/>
  </bookViews>
  <sheets>
    <sheet name="pomocniczy bilans" sheetId="2" r:id="rId1"/>
    <sheet name="pomocniczy RZiS" sheetId="3" r:id="rId2"/>
    <sheet name="pomocniczy ZZF" sheetId="4" r:id="rId3"/>
    <sheet name="Bilans" sheetId="5" r:id="rId4"/>
    <sheet name="RZiS" sheetId="6" r:id="rId5"/>
    <sheet name="ZZF" sheetId="7" r:id="rId6"/>
  </sheets>
  <definedNames>
    <definedName name="_xlnm.Print_Area" localSheetId="3">Bilans!$A$1:$F$57</definedName>
    <definedName name="_xlnm.Print_Area" localSheetId="0">'pomocniczy bilans'!$A$1:$F$56</definedName>
    <definedName name="_xlnm.Print_Area" localSheetId="1">'pomocniczy RZiS'!$A$1:$E$60</definedName>
    <definedName name="_xlnm.Print_Area" localSheetId="2">'pomocniczy ZZF'!$A$1:$F$50</definedName>
    <definedName name="_xlnm.Print_Area" localSheetId="5">ZZF!$A$1:$E$47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7" l="1"/>
  <c r="C10" i="5"/>
  <c r="B10" i="5"/>
  <c r="C11" i="5"/>
  <c r="C37" i="5" l="1"/>
  <c r="E11" i="5" l="1"/>
  <c r="E29" i="6" l="1"/>
  <c r="C20" i="5"/>
  <c r="E31" i="7" l="1"/>
  <c r="E26" i="5" l="1"/>
  <c r="E18" i="5" s="1"/>
  <c r="E16" i="5" s="1"/>
  <c r="B37" i="5"/>
  <c r="C9" i="5"/>
  <c r="C7" i="5" s="1"/>
  <c r="B9" i="5"/>
  <c r="B7" i="5" s="1"/>
  <c r="D34" i="6"/>
  <c r="E14" i="6"/>
  <c r="D14" i="6"/>
  <c r="E7" i="6"/>
  <c r="D7" i="6"/>
  <c r="F26" i="5"/>
  <c r="F18" i="5" s="1"/>
  <c r="F16" i="5" s="1"/>
  <c r="D31" i="7"/>
  <c r="E9" i="5"/>
  <c r="E7" i="5" s="1"/>
  <c r="B20" i="5"/>
  <c r="B31" i="5"/>
  <c r="C31" i="5"/>
  <c r="D26" i="6"/>
  <c r="E26" i="6"/>
  <c r="D30" i="6"/>
  <c r="E30" i="6"/>
  <c r="E34" i="6"/>
  <c r="D38" i="6"/>
  <c r="E38" i="6"/>
  <c r="D9" i="7"/>
  <c r="D20" i="7"/>
  <c r="E20" i="7"/>
  <c r="E30" i="7" s="1"/>
  <c r="E46" i="5" l="1"/>
  <c r="C25" i="5"/>
  <c r="C46" i="5" s="1"/>
  <c r="B25" i="5"/>
  <c r="B46" i="5"/>
  <c r="D30" i="7"/>
  <c r="D35" i="7" s="1"/>
  <c r="E25" i="6"/>
  <c r="E33" i="6" s="1"/>
  <c r="E41" i="6" s="1"/>
  <c r="E44" i="6" s="1"/>
  <c r="D25" i="6"/>
  <c r="D33" i="6" s="1"/>
  <c r="D41" i="6" s="1"/>
  <c r="D44" i="6" s="1"/>
  <c r="F9" i="5" l="1"/>
  <c r="F7" i="5" s="1"/>
  <c r="F46" i="5" s="1"/>
  <c r="G44" i="5" s="1"/>
  <c r="E3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Własinowicz</author>
  </authors>
  <commentList>
    <comment ref="C13" authorId="0" shapeId="0" xr:uid="{BAACE3E7-BA5F-4834-BA64-5898BD727380}">
      <text>
        <r>
          <rPr>
            <b/>
            <sz val="9"/>
            <color indexed="81"/>
            <rFont val="Tahoma"/>
            <charset val="1"/>
          </rPr>
          <t>Anna Własinowicz:</t>
        </r>
        <r>
          <rPr>
            <sz val="9"/>
            <color indexed="81"/>
            <rFont val="Tahoma"/>
            <charset val="1"/>
          </rPr>
          <t xml:space="preserve">
wartość netto śr. trwałych</t>
        </r>
      </text>
    </comment>
    <comment ref="F23" authorId="0" shapeId="0" xr:uid="{C233C860-64BA-4487-9807-FAD83397080A}">
      <text>
        <r>
          <rPr>
            <b/>
            <sz val="9"/>
            <color indexed="81"/>
            <rFont val="Tahoma"/>
            <family val="2"/>
            <charset val="238"/>
          </rPr>
          <t>Anna Własinowicz:</t>
        </r>
        <r>
          <rPr>
            <sz val="9"/>
            <color indexed="81"/>
            <rFont val="Tahoma"/>
            <family val="2"/>
            <charset val="238"/>
          </rPr>
          <t xml:space="preserve">
PPK</t>
        </r>
      </text>
    </comment>
  </commentList>
</comments>
</file>

<file path=xl/sharedStrings.xml><?xml version="1.0" encoding="utf-8"?>
<sst xmlns="http://schemas.openxmlformats.org/spreadsheetml/2006/main" count="610" uniqueCount="326">
  <si>
    <t>DRUK POMOCNICZY (NIE WYPEŁNIAĆ)</t>
  </si>
  <si>
    <t>Nazwa i adres jednostki sprawozdawczej</t>
  </si>
  <si>
    <t>Urząd Miasta Lublin Wydział Oświaty i Wychowania</t>
  </si>
  <si>
    <t>Numer identyfikacyjny REGON</t>
  </si>
  <si>
    <t>Wysłać bez pisma przewodniego</t>
  </si>
  <si>
    <t>AKTYWA</t>
  </si>
  <si>
    <t>Stan na początek roku</t>
  </si>
  <si>
    <t xml:space="preserve">Stan na koniec roku </t>
  </si>
  <si>
    <t>PASYWA</t>
  </si>
  <si>
    <t>Stan na koniec roku</t>
  </si>
  <si>
    <t>A. Aktywa trwałe</t>
  </si>
  <si>
    <t>A. Fundusz</t>
  </si>
  <si>
    <t>I. Wartości niematerialne i prawne</t>
  </si>
  <si>
    <t xml:space="preserve">Wn 020 minus  Ma 071 i 072 </t>
  </si>
  <si>
    <t>I. Fundusz jednostki</t>
  </si>
  <si>
    <t>Ma 800</t>
  </si>
  <si>
    <t>II. Rzeczowe aktywa trwałe</t>
  </si>
  <si>
    <t>II. Wynik finansowy netto (+,-)</t>
  </si>
  <si>
    <t>1. Środki trwałe</t>
  </si>
  <si>
    <t>1. Zysk netto (+)</t>
  </si>
  <si>
    <t>Ma 860</t>
  </si>
  <si>
    <t>1.1. Grunty</t>
  </si>
  <si>
    <t>Wn 011</t>
  </si>
  <si>
    <t>2. Strata netto (-)</t>
  </si>
  <si>
    <t>Wn 860</t>
  </si>
  <si>
    <t>1.1.1 Grunty stanowiące własność j.s.t,przekazywane w wieczyste użytkowanie innym podmiotom</t>
  </si>
  <si>
    <t>1.2.Budynki, lokale i obiekty inżynierii lądowej i wodnej</t>
  </si>
  <si>
    <t xml:space="preserve">Wn 011 minus Ma 071 </t>
  </si>
  <si>
    <t>III. Odpisy z wyniku finansowego  Nadwyżka środków obrotowych (-)</t>
  </si>
  <si>
    <t>1.3. Urządzenia techniczne i maszyny</t>
  </si>
  <si>
    <t>IV. Fundusz mienia zlikwidowanych jednostek</t>
  </si>
  <si>
    <t>Ma 855</t>
  </si>
  <si>
    <t>1.4. Środki transportu</t>
  </si>
  <si>
    <t>1.5. Inne środki trwałe</t>
  </si>
  <si>
    <t>Wn 011, 013, 014, 016, minus Ma 071,072</t>
  </si>
  <si>
    <t>C. Państwowe fundusze celowe</t>
  </si>
  <si>
    <t>Ma 853</t>
  </si>
  <si>
    <t>2. Środki trwałe w budowie (inwestycje)</t>
  </si>
  <si>
    <t>Wn 080</t>
  </si>
  <si>
    <t>D. Zobowiązania i rezerwy na zobowiązania</t>
  </si>
  <si>
    <t>MA konta zespołu 2. i 640, Ma 851, Ma 840</t>
  </si>
  <si>
    <t>3. Zaliczki na środki trwałe w budowie (inwestycje)</t>
  </si>
  <si>
    <t xml:space="preserve">Wn 201, 240 </t>
  </si>
  <si>
    <t>I. Zobowiązania długoterminowe</t>
  </si>
  <si>
    <t>Ma konta zespołu 2</t>
  </si>
  <si>
    <t>III. Należności długoterminowe</t>
  </si>
  <si>
    <t xml:space="preserve"> Wn 226 minus Ma 290</t>
  </si>
  <si>
    <t>II. Zobowiązania krótkoterminowe</t>
  </si>
  <si>
    <t>Ma konta zespołu 2 oraz za rok 2018 Ma konta 851</t>
  </si>
  <si>
    <t>IV. Długoterminowe aktywa finansowe</t>
  </si>
  <si>
    <t>1. Zobowiązania z tytułu dostaw i usług</t>
  </si>
  <si>
    <t>Ma 201, 300</t>
  </si>
  <si>
    <t>1. Akcje i udziały</t>
  </si>
  <si>
    <t>Wn 030 minus Ma 073</t>
  </si>
  <si>
    <t>2. Zobowiązania wobec budżetów</t>
  </si>
  <si>
    <t>Ma 225</t>
  </si>
  <si>
    <t>2. Inne papiery wartościowe</t>
  </si>
  <si>
    <t>3. Zobowiązania z tytułu ubezpieczeń i innych świadczeń</t>
  </si>
  <si>
    <t>Ma 229</t>
  </si>
  <si>
    <t>3. Inne długoterminowe aktywa finansowe</t>
  </si>
  <si>
    <t>4. Zobowiązania z tytułu wynagrodzeń</t>
  </si>
  <si>
    <t xml:space="preserve"> Ma 231</t>
  </si>
  <si>
    <t>V. Wartość mienia zlikwidowanych jednostek</t>
  </si>
  <si>
    <t>Wn 015</t>
  </si>
  <si>
    <t>5. Pozostałe zobowiązania</t>
  </si>
  <si>
    <t xml:space="preserve"> Ma 221, 234, 240</t>
  </si>
  <si>
    <t>B. Aktywa obrotowe</t>
  </si>
  <si>
    <t>6. Sumy obce (depozytowe, zabezpieczenie wykonania umów)</t>
  </si>
  <si>
    <t>Ma 240</t>
  </si>
  <si>
    <t>I. Zapasy</t>
  </si>
  <si>
    <t>7. Rozliczenia z tytułu środków na wydatki budżetowe i z tytułu dochodów budżetowych</t>
  </si>
  <si>
    <t>Ma 222, 223</t>
  </si>
  <si>
    <t>1. Materiały</t>
  </si>
  <si>
    <t>Wn 310, Wn 300,+/-340</t>
  </si>
  <si>
    <t>8. Fundusze specjalne</t>
  </si>
  <si>
    <t>2.Półprodukty i produkty w toku</t>
  </si>
  <si>
    <t xml:space="preserve"> Wn 600</t>
  </si>
  <si>
    <t>8.1. Zakładowy fundusz świadczeń socjalnych</t>
  </si>
  <si>
    <t>Ma 851</t>
  </si>
  <si>
    <t>3. Produkty gotowe</t>
  </si>
  <si>
    <t>Wn 600+/- 620</t>
  </si>
  <si>
    <t>8.2. Inne fundusze</t>
  </si>
  <si>
    <t>4. Towary</t>
  </si>
  <si>
    <t>Wn 300, Wn 330,+/-340</t>
  </si>
  <si>
    <t>III .Rezerwy na zobowiązania</t>
  </si>
  <si>
    <t>Ma 640, Ma 840</t>
  </si>
  <si>
    <t>II. Należności krótkoterminowe</t>
  </si>
  <si>
    <t>IV. Rozliczenia międzyokresowe</t>
  </si>
  <si>
    <t>Ma 840</t>
  </si>
  <si>
    <t>1. Należności z tytułu dostaw i usług</t>
  </si>
  <si>
    <t>Wn 201,Wn 221 minus Ma 290,</t>
  </si>
  <si>
    <t>2. Należności od budżetów</t>
  </si>
  <si>
    <t xml:space="preserve">Wn 225 </t>
  </si>
  <si>
    <t>3. Należności z tytułu ubezpieczeń i innych świadczeń</t>
  </si>
  <si>
    <t xml:space="preserve">Wn 229 </t>
  </si>
  <si>
    <t>4. Pozostałe należności</t>
  </si>
  <si>
    <t>Wn 221, 234, 240 minus Ma 290</t>
  </si>
  <si>
    <t>5. Rozliczenia z tytułu środków na wydatki budżetowe i z tytułu dochodów budżetowych</t>
  </si>
  <si>
    <t>Wn 222,223</t>
  </si>
  <si>
    <t>III.Krótkoterminowe aktywa finansowe</t>
  </si>
  <si>
    <t>1. Środki pieniężne w kasie</t>
  </si>
  <si>
    <t>Wn 101</t>
  </si>
  <si>
    <t>2. Środki pieniężne na rachunkach bankowych</t>
  </si>
  <si>
    <t>Wn 130, 131, 132, 135, 138,139</t>
  </si>
  <si>
    <t>3. Środki pieniężne państwowego funduszu celowego</t>
  </si>
  <si>
    <t>Wn 136</t>
  </si>
  <si>
    <t>4. Inne środki pieniężne</t>
  </si>
  <si>
    <t>Wn  140, 141</t>
  </si>
  <si>
    <t>5. Akcje lub udziały</t>
  </si>
  <si>
    <t>Wn 140</t>
  </si>
  <si>
    <t>6. Inne papiery wartościowe</t>
  </si>
  <si>
    <t>7. Inne krótkoterminowe aktywa finansowe</t>
  </si>
  <si>
    <t>Wn 640</t>
  </si>
  <si>
    <t>Suma aktywów</t>
  </si>
  <si>
    <t>Suma pasywów</t>
  </si>
  <si>
    <t>(główny księgowy)</t>
  </si>
  <si>
    <t>(rok miesiąc dzień)</t>
  </si>
  <si>
    <t>Rachunek zysków i strat jednostki</t>
  </si>
  <si>
    <t>Adresat:</t>
  </si>
  <si>
    <t>(wariant porównawczy)</t>
  </si>
  <si>
    <t>Urząd Miasta Lublin</t>
  </si>
  <si>
    <t>Wydział Oświaty i Wychowania</t>
  </si>
  <si>
    <t xml:space="preserve">wysłać bez pisma przewodniego </t>
  </si>
  <si>
    <t>Stan na koniec roku poprzedniego</t>
  </si>
  <si>
    <t xml:space="preserve">Stan na koniec roku bieżacego </t>
  </si>
  <si>
    <t>A.</t>
  </si>
  <si>
    <t xml:space="preserve"> Przychody netto z podstawowej działalności operacyjnej</t>
  </si>
  <si>
    <t>Ma zespół 7</t>
  </si>
  <si>
    <t xml:space="preserve">I. </t>
  </si>
  <si>
    <t>Przychody netto ze sprzedaży produktów</t>
  </si>
  <si>
    <t>Ma 700</t>
  </si>
  <si>
    <t xml:space="preserve">II.  </t>
  </si>
  <si>
    <t>Zmiana stanu produktów (zwiększenie - wartość dodatnia, zmniejszenie - wartość ujemna)</t>
  </si>
  <si>
    <t>saldo Wn/Ma 490</t>
  </si>
  <si>
    <t xml:space="preserve">III. </t>
  </si>
  <si>
    <t>Koszt wytworzenia produktów na własne potrzeby jednostki</t>
  </si>
  <si>
    <t>IV.</t>
  </si>
  <si>
    <t>Przychody netto ze sprzedaży towarów i materiałów</t>
  </si>
  <si>
    <t xml:space="preserve"> Ma 730,760</t>
  </si>
  <si>
    <t xml:space="preserve">V.  </t>
  </si>
  <si>
    <t>Dotacje na finansowanie działalności podstawowej</t>
  </si>
  <si>
    <t xml:space="preserve">VI.  </t>
  </si>
  <si>
    <t xml:space="preserve">Przychody z tytułu dochodów budżetowych </t>
  </si>
  <si>
    <t>Ma 720</t>
  </si>
  <si>
    <t xml:space="preserve">B. </t>
  </si>
  <si>
    <t>Koszty działalności operacyjnej</t>
  </si>
  <si>
    <t xml:space="preserve">Amortyzacja  </t>
  </si>
  <si>
    <t xml:space="preserve">II. </t>
  </si>
  <si>
    <t xml:space="preserve">Zużycie materiałów i energii </t>
  </si>
  <si>
    <t xml:space="preserve"> 401 (paragrafy 421,422,424,426)</t>
  </si>
  <si>
    <t xml:space="preserve">Usługi obce </t>
  </si>
  <si>
    <t xml:space="preserve"> 402 (paragrafy: 427,428,430,432,433,434,436,438,439,440)</t>
  </si>
  <si>
    <t xml:space="preserve">IV. </t>
  </si>
  <si>
    <t xml:space="preserve">Podatki i opłaty </t>
  </si>
  <si>
    <t xml:space="preserve"> 403 (paragrafy: 448,449,450,451,452)</t>
  </si>
  <si>
    <t xml:space="preserve">Wynagrodzenia </t>
  </si>
  <si>
    <t xml:space="preserve">VI. </t>
  </si>
  <si>
    <t xml:space="preserve">Ubezpieczenia społeczne i inne świadczenia dla pracowników </t>
  </si>
  <si>
    <t xml:space="preserve"> 405 (paragrafy:302,411,412,413,414,444,428-pracownicy)</t>
  </si>
  <si>
    <t xml:space="preserve">VII. </t>
  </si>
  <si>
    <t xml:space="preserve">Pozostałe koszty rodzajowe </t>
  </si>
  <si>
    <t xml:space="preserve">VIII. </t>
  </si>
  <si>
    <t xml:space="preserve">Wartość sprzedanych towarów i materiałów </t>
  </si>
  <si>
    <t>Wn 730 lub część Wn 761 wartość sprzedanych materiałów</t>
  </si>
  <si>
    <t xml:space="preserve">IX. </t>
  </si>
  <si>
    <t>Inne świadczenia finansowane z budżetu</t>
  </si>
  <si>
    <t xml:space="preserve">X. </t>
  </si>
  <si>
    <t xml:space="preserve">Pozostałe obciążenia </t>
  </si>
  <si>
    <t xml:space="preserve"> 409</t>
  </si>
  <si>
    <t xml:space="preserve">C. </t>
  </si>
  <si>
    <t>Zysk (strata) z działalności podstawowej (A - B)</t>
  </si>
  <si>
    <t xml:space="preserve">D. </t>
  </si>
  <si>
    <t>Pozostałe przychody operacyjne</t>
  </si>
  <si>
    <t>Zysk ze zbycia  niefinansowanych aktywów trwałych</t>
  </si>
  <si>
    <t>Ma 760 minus 761</t>
  </si>
  <si>
    <t>II.</t>
  </si>
  <si>
    <t>Dotacje</t>
  </si>
  <si>
    <t>Inne przychody operacyjne</t>
  </si>
  <si>
    <t>Ma 760</t>
  </si>
  <si>
    <t>E.</t>
  </si>
  <si>
    <t>Pozostałe koszty operacyjne</t>
  </si>
  <si>
    <t>Koszty  inwestycji finansowanych ze środków własnych samorządowych zakładów budżetowych i dochodów jednostek budżetowych gromadzonych na wydzielonym rachunku</t>
  </si>
  <si>
    <t xml:space="preserve"> Wn 740</t>
  </si>
  <si>
    <t xml:space="preserve"> Pozostałe koszty operacyjne </t>
  </si>
  <si>
    <t>Wn 761</t>
  </si>
  <si>
    <t>F.</t>
  </si>
  <si>
    <t>Zysk (strata) z działalności operacyjnej (C + D - E)</t>
  </si>
  <si>
    <t>G.</t>
  </si>
  <si>
    <t xml:space="preserve"> Przychody finansowe</t>
  </si>
  <si>
    <t xml:space="preserve"> Dywidendy i udziały w zyskach</t>
  </si>
  <si>
    <t>Ma 750</t>
  </si>
  <si>
    <t xml:space="preserve"> Odsetki </t>
  </si>
  <si>
    <t xml:space="preserve">Ma 750 </t>
  </si>
  <si>
    <t xml:space="preserve"> Inne</t>
  </si>
  <si>
    <t>H.</t>
  </si>
  <si>
    <t xml:space="preserve"> Koszty finansowe</t>
  </si>
  <si>
    <t>Ma 751</t>
  </si>
  <si>
    <t xml:space="preserve"> Zysk ( strata ) brutto (F+G-H)</t>
  </si>
  <si>
    <t>J.</t>
  </si>
  <si>
    <t xml:space="preserve"> Podatek dochodowy </t>
  </si>
  <si>
    <t>Wn 870</t>
  </si>
  <si>
    <t>Informacje uzupełniające istotne dla oceny rzetelności i przejrzystości sytuacji finansowej:</t>
  </si>
  <si>
    <t>1.Informacie o kwocie i charakterze poszczególnych pozycji przychodów lub kosztów o nadzwyczajnej wartości lub które wystąpiły incydentalnie.</t>
  </si>
  <si>
    <t>2. …………………………………………………………………………………………………………………………………………………………………….</t>
  </si>
  <si>
    <t>3. …………………………………………………………………………………………………………………………………………………………………….</t>
  </si>
  <si>
    <t>.................................</t>
  </si>
  <si>
    <t>............................</t>
  </si>
  <si>
    <r>
      <t>( główny księgowy</t>
    </r>
    <r>
      <rPr>
        <sz val="10"/>
        <rFont val="Arial CE"/>
        <family val="2"/>
        <charset val="238"/>
      </rPr>
      <t>)</t>
    </r>
  </si>
  <si>
    <t>(rok, miesiąc,dzień)</t>
  </si>
  <si>
    <t>(kierownik jednostki)</t>
  </si>
  <si>
    <t>Zestawienie zmian w funduszu jednostki</t>
  </si>
  <si>
    <t xml:space="preserve">Adresat: </t>
  </si>
  <si>
    <t xml:space="preserve">sporządzone na dzień </t>
  </si>
  <si>
    <t xml:space="preserve">Stan na koniec roku bieżącego </t>
  </si>
  <si>
    <t>Fundusz jednostki na początek okresu (BO)</t>
  </si>
  <si>
    <t>800</t>
  </si>
  <si>
    <t>1.</t>
  </si>
  <si>
    <t>Zwiększenia funduszu ( z tytułu)</t>
  </si>
  <si>
    <t xml:space="preserve">1.1. </t>
  </si>
  <si>
    <t>Zysk bilansowy za rok ubiegły</t>
  </si>
  <si>
    <t>860</t>
  </si>
  <si>
    <t>1.2.</t>
  </si>
  <si>
    <t xml:space="preserve">Zrealizowane wydatki budżetowe </t>
  </si>
  <si>
    <t>130,223</t>
  </si>
  <si>
    <t>1.3.</t>
  </si>
  <si>
    <t>Zrealizowane płatności ze środków europejskich</t>
  </si>
  <si>
    <t xml:space="preserve">1.4. </t>
  </si>
  <si>
    <t>Środki na inwestycje</t>
  </si>
  <si>
    <t>740,810,840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</si>
  <si>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</si>
  <si>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</si>
  <si>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</si>
  <si>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</si>
  <si>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011, 020, 080 minus 071</t>
  </si>
  <si>
    <t>1.7.</t>
  </si>
  <si>
    <t>Aktywa przejęte od zlikwidowanych lub połączonych jednostek</t>
  </si>
  <si>
    <t>Konta zespołu 0, 1, 2, 3</t>
  </si>
  <si>
    <t>1.8.</t>
  </si>
  <si>
    <t>Aktywa otrzymane w ramach centralnego zaopatrzenia</t>
  </si>
  <si>
    <t>Konta zespołu 3</t>
  </si>
  <si>
    <t>1.9.</t>
  </si>
  <si>
    <t>Pozostałe odpisy z wyniku finansowego za rok bieżący</t>
  </si>
  <si>
    <t>1.10.</t>
  </si>
  <si>
    <t>Inne zwiększenia</t>
  </si>
  <si>
    <t>2.</t>
  </si>
  <si>
    <t>Zmniejszenia funduszu jednostki (z tytułu)</t>
  </si>
  <si>
    <t xml:space="preserve">2.1. </t>
  </si>
  <si>
    <t>Strata za rok ubiegły</t>
  </si>
  <si>
    <t xml:space="preserve">2.2. </t>
  </si>
  <si>
    <t>Zrealizowane dochody budżetowe</t>
  </si>
  <si>
    <t>130,222</t>
  </si>
  <si>
    <t>2.3.</t>
  </si>
  <si>
    <t>Rozliczenie wyniku finansowego i środków obrotowych za rok ubiegły</t>
  </si>
  <si>
    <t xml:space="preserve">2.4. </t>
  </si>
  <si>
    <t xml:space="preserve">Dotacje i środki na inwestycje </t>
  </si>
  <si>
    <t>810</t>
  </si>
  <si>
    <t xml:space="preserve">2.5. </t>
  </si>
  <si>
    <t>2.6.</t>
  </si>
  <si>
    <t>Wartość sprzedanych i nieodpłatnie przekazanych środków trwałych i środków trwałych w budowie oraz wartości niematerialnych i prawnych</t>
  </si>
  <si>
    <t xml:space="preserve">2.7. </t>
  </si>
  <si>
    <t>Pasywa przejęte od zlikwidowanych lub połączonych jednostek</t>
  </si>
  <si>
    <t>Konta zespołu 2</t>
  </si>
  <si>
    <t xml:space="preserve">2.8. </t>
  </si>
  <si>
    <t>Aktywa przekazane w ramach centralnego zaopatrzenia</t>
  </si>
  <si>
    <t xml:space="preserve">2.9. </t>
  </si>
  <si>
    <t xml:space="preserve">Inne zmniejszenia </t>
  </si>
  <si>
    <t>Fundusz jednostki na koniec okresu ( BZ )</t>
  </si>
  <si>
    <t>III.</t>
  </si>
  <si>
    <t>Wynik finansowy netto za rok bieżący (+ ,-)</t>
  </si>
  <si>
    <t>zysk netto (+)</t>
  </si>
  <si>
    <t>strata netto (-)</t>
  </si>
  <si>
    <t>nadwyżka środków obrotowych</t>
  </si>
  <si>
    <t>Fundusz  (II+,-III)</t>
  </si>
  <si>
    <t>1. …………………………………………………………………………………………………………………………………………….</t>
  </si>
  <si>
    <t>2. …………………………………………………………………………………………………………………………………………….</t>
  </si>
  <si>
    <t>3. …………………………………………………………………………………………………………………………………………….</t>
  </si>
  <si>
    <t>4. …………………………………………………………………………………………………………………………………………….</t>
  </si>
  <si>
    <t>5. …………………………………………………………………………………………………………………………………………….</t>
  </si>
  <si>
    <t>…………………………</t>
  </si>
  <si>
    <r>
      <t xml:space="preserve">   ( główny księgowy</t>
    </r>
    <r>
      <rPr>
        <sz val="10"/>
        <rFont val="Arial CE"/>
        <family val="2"/>
        <charset val="238"/>
      </rPr>
      <t>)</t>
    </r>
  </si>
  <si>
    <t>(rok, miesiąc, dzień)</t>
  </si>
  <si>
    <t xml:space="preserve">   (kierownik jednostki)</t>
  </si>
  <si>
    <t>sporządzony</t>
  </si>
  <si>
    <t>1.1. Zysk netto (+)</t>
  </si>
  <si>
    <t>1.2. Strata netto (-)</t>
  </si>
  <si>
    <t>5. Akcje i udziały</t>
  </si>
  <si>
    <t>Przychody z tytułu dochodów budżetowych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</si>
  <si>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</si>
  <si>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</si>
  <si>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</si>
  <si>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</si>
  <si>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</si>
  <si>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 xml:space="preserve"> Pozostałe koszty operacyjne</t>
  </si>
  <si>
    <t xml:space="preserve"> Odsetki</t>
  </si>
  <si>
    <t>3.</t>
  </si>
  <si>
    <t>III.Rezerwy na zobowiązania</t>
  </si>
  <si>
    <t>IV. Rozliczenia międzyokresowe przychodów</t>
  </si>
  <si>
    <t>I.</t>
  </si>
  <si>
    <t xml:space="preserve">Numer identyfikacyjny REGON </t>
  </si>
  <si>
    <t>proszę wpisać powyżej REGON</t>
  </si>
  <si>
    <t xml:space="preserve"> 404 (paragrafy:401,404,417)</t>
  </si>
  <si>
    <t xml:space="preserve"> 409 (paragrafy300,303,415,416,423,425,441,442,443,470)</t>
  </si>
  <si>
    <t xml:space="preserve"> 409 i 410(paragrafy 305,311,324,325,326)</t>
  </si>
  <si>
    <t>Wn800 Ma 860</t>
  </si>
  <si>
    <t>BO 820</t>
  </si>
  <si>
    <t>Inne przychody operacyjne (min.wynagrodzenie płatnika)</t>
  </si>
  <si>
    <r>
      <t xml:space="preserve">BILANS                                                                                                                                                 </t>
    </r>
    <r>
      <rPr>
        <sz val="8"/>
        <rFont val="Arial CE"/>
        <family val="2"/>
        <charset val="238"/>
      </rPr>
      <t xml:space="preserve"> jednostki budżetowej,                                                                                                 i samorządowego zakładu                                               budżetowego                                                                 </t>
    </r>
  </si>
  <si>
    <t>B. Fundusze placówek</t>
  </si>
  <si>
    <t>K</t>
  </si>
  <si>
    <t xml:space="preserve"> Pozostałe obowiązkowe zmniejszenia zysku (zwiększenia straty)</t>
  </si>
  <si>
    <t>L</t>
  </si>
  <si>
    <t xml:space="preserve"> Zysk ( strata ) netto ( I – J - K)</t>
  </si>
  <si>
    <t>sporządzony na dzień 31.12.2019</t>
  </si>
  <si>
    <t>31.12.2019 r</t>
  </si>
  <si>
    <r>
      <t xml:space="preserve">BILANS
 </t>
    </r>
    <r>
      <rPr>
        <sz val="8"/>
        <rFont val="Arial CE"/>
        <family val="2"/>
        <charset val="238"/>
      </rPr>
      <t xml:space="preserve"> jednostki budżetowej    i samorządowego zakładu budżetowego
 sporządzony na dzień 31.12.2019 r.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</si>
  <si>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</si>
  <si>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Wydział Budżetu i Księgowości</t>
  </si>
  <si>
    <t xml:space="preserve">ŚRODOWISKOWY OŚRODEK WSPARCIA "KALINA"                                                                  ul. Kalinowszczyzna 84, 20-201 Lublin                 </t>
  </si>
  <si>
    <t>Numer identyfikacyjny REGON   386933801</t>
  </si>
  <si>
    <t>Urząd Miasta Lublin                                              Wydział Budżetu i Księgowości</t>
  </si>
  <si>
    <t>sporządzony na dzień 31.12.2021r.</t>
  </si>
  <si>
    <t xml:space="preserve"> na dzień 31.12.2021r.</t>
  </si>
  <si>
    <t>31.12.2021 r.</t>
  </si>
  <si>
    <t xml:space="preserve">          ANNA BOGUSZ</t>
  </si>
  <si>
    <t xml:space="preserve">         ANNA WŁASINOWICZ</t>
  </si>
  <si>
    <t>29.03.2022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</si>
</sst>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37" x14ac:knownFonts="1"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b/>
      <sz val="7"/>
      <name val="Arial CE"/>
      <family val="2"/>
      <charset val="238"/>
    </font>
    <font>
      <u/>
      <sz val="10"/>
      <color indexed="10"/>
      <name val="Arial"/>
      <family val="2"/>
      <charset val="238"/>
    </font>
    <font>
      <sz val="7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u/>
      <sz val="12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7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wrapText="1"/>
    </xf>
    <xf numFmtId="4" fontId="3" fillId="0" borderId="7" xfId="0" applyNumberFormat="1" applyFont="1" applyFill="1" applyBorder="1" applyProtection="1"/>
    <xf numFmtId="0" fontId="3" fillId="0" borderId="7" xfId="0" applyFont="1" applyFill="1" applyBorder="1" applyProtection="1"/>
    <xf numFmtId="0" fontId="6" fillId="0" borderId="7" xfId="0" applyFont="1" applyFill="1" applyBorder="1" applyAlignment="1" applyProtection="1">
      <alignment wrapText="1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Protection="1"/>
    <xf numFmtId="4" fontId="7" fillId="0" borderId="7" xfId="0" applyNumberFormat="1" applyFont="1" applyFill="1" applyBorder="1" applyProtection="1"/>
    <xf numFmtId="4" fontId="7" fillId="0" borderId="7" xfId="0" applyNumberFormat="1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wrapText="1"/>
    </xf>
    <xf numFmtId="4" fontId="4" fillId="0" borderId="7" xfId="0" applyNumberFormat="1" applyFont="1" applyFill="1" applyBorder="1" applyProtection="1"/>
    <xf numFmtId="0" fontId="1" fillId="0" borderId="7" xfId="0" applyFont="1" applyFill="1" applyBorder="1" applyProtection="1"/>
    <xf numFmtId="0" fontId="1" fillId="0" borderId="7" xfId="0" applyFont="1" applyFill="1" applyBorder="1" applyAlignment="1" applyProtection="1">
      <alignment wrapText="1"/>
    </xf>
    <xf numFmtId="4" fontId="4" fillId="0" borderId="7" xfId="0" applyNumberFormat="1" applyFont="1" applyFill="1" applyBorder="1" applyAlignment="1" applyProtection="1">
      <alignment horizontal="center" wrapText="1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4" fontId="4" fillId="0" borderId="7" xfId="0" applyNumberFormat="1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0" fontId="4" fillId="0" borderId="0" xfId="0" applyFont="1" applyFill="1" applyProtection="1"/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9" fillId="0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Fill="1" applyProtection="1"/>
    <xf numFmtId="0" fontId="12" fillId="0" borderId="0" xfId="0" applyFont="1" applyProtection="1"/>
    <xf numFmtId="0" fontId="13" fillId="0" borderId="9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wrapText="1"/>
    </xf>
    <xf numFmtId="0" fontId="16" fillId="3" borderId="12" xfId="0" applyFont="1" applyFill="1" applyBorder="1"/>
    <xf numFmtId="0" fontId="13" fillId="3" borderId="8" xfId="0" applyFont="1" applyFill="1" applyBorder="1"/>
    <xf numFmtId="0" fontId="13" fillId="3" borderId="2" xfId="0" applyFont="1" applyFill="1" applyBorder="1"/>
    <xf numFmtId="4" fontId="16" fillId="3" borderId="7" xfId="0" applyNumberFormat="1" applyFont="1" applyFill="1" applyBorder="1" applyAlignment="1"/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/>
    </xf>
    <xf numFmtId="4" fontId="0" fillId="0" borderId="7" xfId="0" applyNumberForma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0" fillId="2" borderId="0" xfId="0" applyFill="1"/>
    <xf numFmtId="4" fontId="0" fillId="2" borderId="7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vertical="center"/>
    </xf>
    <xf numFmtId="4" fontId="16" fillId="3" borderId="7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center" wrapText="1"/>
    </xf>
    <xf numFmtId="4" fontId="16" fillId="3" borderId="7" xfId="0" applyNumberFormat="1" applyFont="1" applyFill="1" applyBorder="1"/>
    <xf numFmtId="0" fontId="16" fillId="3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0" xfId="0" applyFill="1" applyAlignment="1">
      <alignment wrapText="1"/>
    </xf>
    <xf numFmtId="0" fontId="0" fillId="0" borderId="7" xfId="0" applyNumberFormat="1" applyBorder="1" applyAlignment="1">
      <alignment horizontal="center"/>
    </xf>
    <xf numFmtId="4" fontId="16" fillId="2" borderId="7" xfId="0" applyNumberFormat="1" applyFont="1" applyFill="1" applyBorder="1"/>
    <xf numFmtId="0" fontId="0" fillId="3" borderId="0" xfId="0" applyFill="1"/>
    <xf numFmtId="0" fontId="0" fillId="2" borderId="7" xfId="0" applyFill="1" applyBorder="1"/>
    <xf numFmtId="4" fontId="16" fillId="2" borderId="7" xfId="0" applyNumberFormat="1" applyFont="1" applyFill="1" applyBorder="1" applyAlignment="1">
      <alignment horizontal="center"/>
    </xf>
    <xf numFmtId="4" fontId="0" fillId="3" borderId="7" xfId="0" applyNumberFormat="1" applyFill="1" applyBorder="1"/>
    <xf numFmtId="4" fontId="0" fillId="3" borderId="7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/>
    <xf numFmtId="0" fontId="13" fillId="0" borderId="0" xfId="0" applyFont="1" applyFill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" fillId="0" borderId="0" xfId="0" applyFont="1"/>
    <xf numFmtId="0" fontId="5" fillId="0" borderId="1" xfId="0" applyFont="1" applyBorder="1"/>
    <xf numFmtId="0" fontId="14" fillId="0" borderId="2" xfId="0" applyFont="1" applyBorder="1"/>
    <xf numFmtId="0" fontId="17" fillId="0" borderId="1" xfId="0" applyFont="1" applyBorder="1"/>
    <xf numFmtId="0" fontId="13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49" fontId="22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7" xfId="0" applyNumberFormat="1" applyFont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14" fillId="0" borderId="8" xfId="0" applyFont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4" fillId="0" borderId="0" xfId="0" applyFont="1" applyBorder="1"/>
    <xf numFmtId="0" fontId="0" fillId="0" borderId="0" xfId="0" applyBorder="1"/>
    <xf numFmtId="0" fontId="13" fillId="0" borderId="0" xfId="0" applyFont="1" applyFill="1" applyBorder="1" applyAlignment="1">
      <alignment horizontal="center"/>
    </xf>
    <xf numFmtId="0" fontId="23" fillId="0" borderId="0" xfId="0" applyFont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Protection="1"/>
    <xf numFmtId="0" fontId="3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4" fontId="24" fillId="2" borderId="7" xfId="0" applyNumberFormat="1" applyFont="1" applyFill="1" applyBorder="1" applyProtection="1">
      <protection locked="0"/>
    </xf>
    <xf numFmtId="4" fontId="0" fillId="2" borderId="0" xfId="0" applyNumberFormat="1" applyFill="1" applyProtection="1">
      <protection locked="0"/>
    </xf>
    <xf numFmtId="4" fontId="24" fillId="2" borderId="7" xfId="0" applyNumberFormat="1" applyFont="1" applyFill="1" applyBorder="1" applyProtection="1"/>
    <xf numFmtId="0" fontId="1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ont="1" applyFill="1" applyBorder="1" applyProtection="1"/>
    <xf numFmtId="0" fontId="1" fillId="2" borderId="7" xfId="0" applyFont="1" applyFill="1" applyBorder="1" applyProtection="1">
      <protection locked="0"/>
    </xf>
    <xf numFmtId="4" fontId="0" fillId="2" borderId="7" xfId="0" applyNumberFormat="1" applyFont="1" applyFill="1" applyBorder="1" applyProtection="1">
      <protection locked="0"/>
    </xf>
    <xf numFmtId="4" fontId="24" fillId="2" borderId="7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wrapText="1"/>
    </xf>
    <xf numFmtId="4" fontId="0" fillId="2" borderId="7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4" fontId="24" fillId="2" borderId="9" xfId="0" applyNumberFormat="1" applyFont="1" applyFill="1" applyBorder="1" applyProtection="1">
      <protection locked="0"/>
    </xf>
    <xf numFmtId="4" fontId="0" fillId="2" borderId="12" xfId="0" applyNumberFormat="1" applyFont="1" applyFill="1" applyBorder="1" applyProtection="1">
      <protection locked="0"/>
    </xf>
    <xf numFmtId="4" fontId="0" fillId="2" borderId="12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4" fontId="0" fillId="2" borderId="16" xfId="0" applyNumberFormat="1" applyFont="1" applyFill="1" applyBorder="1" applyProtection="1">
      <protection locked="0"/>
    </xf>
    <xf numFmtId="0" fontId="0" fillId="2" borderId="0" xfId="0" applyFill="1" applyProtection="1"/>
    <xf numFmtId="4" fontId="0" fillId="2" borderId="0" xfId="0" applyNumberFormat="1" applyFill="1" applyProtection="1"/>
    <xf numFmtId="0" fontId="4" fillId="2" borderId="0" xfId="0" applyFont="1" applyFill="1" applyProtection="1">
      <protection locked="0"/>
    </xf>
    <xf numFmtId="0" fontId="4" fillId="2" borderId="0" xfId="0" applyFont="1" applyFill="1" applyProtection="1"/>
    <xf numFmtId="0" fontId="4" fillId="2" borderId="8" xfId="0" applyFont="1" applyFill="1" applyBorder="1" applyAlignment="1" applyProtection="1">
      <alignment horizontal="center"/>
      <protection locked="0"/>
    </xf>
    <xf numFmtId="4" fontId="0" fillId="0" borderId="7" xfId="0" applyNumberFormat="1" applyBorder="1" applyAlignment="1"/>
    <xf numFmtId="4" fontId="0" fillId="0" borderId="7" xfId="0" applyNumberFormat="1" applyBorder="1"/>
    <xf numFmtId="0" fontId="5" fillId="2" borderId="1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Protection="1">
      <protection locked="0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4" fontId="2" fillId="2" borderId="7" xfId="0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>
      <alignment vertical="center"/>
    </xf>
    <xf numFmtId="4" fontId="25" fillId="2" borderId="7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vertical="center"/>
    </xf>
    <xf numFmtId="4" fontId="0" fillId="2" borderId="7" xfId="0" applyNumberFormat="1" applyFill="1" applyBorder="1" applyAlignment="1" applyProtection="1">
      <alignment vertical="center"/>
      <protection locked="0"/>
    </xf>
    <xf numFmtId="0" fontId="21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left" vertical="center"/>
    </xf>
    <xf numFmtId="4" fontId="2" fillId="2" borderId="7" xfId="0" applyNumberFormat="1" applyFont="1" applyFill="1" applyBorder="1" applyAlignment="1" applyProtection="1">
      <alignment vertical="center"/>
    </xf>
    <xf numFmtId="0" fontId="14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vertical="center"/>
    </xf>
    <xf numFmtId="0" fontId="14" fillId="2" borderId="0" xfId="0" applyFont="1" applyFill="1" applyBorder="1" applyProtection="1"/>
    <xf numFmtId="0" fontId="0" fillId="2" borderId="0" xfId="0" applyFill="1" applyBorder="1" applyProtection="1"/>
    <xf numFmtId="0" fontId="17" fillId="2" borderId="0" xfId="0" applyFont="1" applyFill="1" applyBorder="1" applyAlignment="1">
      <alignment vertical="center"/>
    </xf>
    <xf numFmtId="0" fontId="15" fillId="2" borderId="0" xfId="0" applyFont="1" applyFill="1"/>
    <xf numFmtId="0" fontId="0" fillId="2" borderId="0" xfId="0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26" fillId="2" borderId="7" xfId="0" applyFont="1" applyFill="1" applyBorder="1" applyAlignment="1" applyProtection="1">
      <alignment wrapText="1"/>
      <protection locked="0"/>
    </xf>
    <xf numFmtId="0" fontId="26" fillId="2" borderId="7" xfId="0" applyFont="1" applyFill="1" applyBorder="1" applyProtection="1">
      <protection locked="0"/>
    </xf>
    <xf numFmtId="4" fontId="27" fillId="2" borderId="7" xfId="0" applyNumberFormat="1" applyFont="1" applyFill="1" applyBorder="1" applyProtection="1">
      <protection locked="0"/>
    </xf>
    <xf numFmtId="4" fontId="28" fillId="2" borderId="12" xfId="0" applyNumberFormat="1" applyFont="1" applyFill="1" applyBorder="1" applyProtection="1"/>
    <xf numFmtId="4" fontId="28" fillId="2" borderId="7" xfId="0" applyNumberFormat="1" applyFont="1" applyFill="1" applyBorder="1" applyProtection="1"/>
    <xf numFmtId="4" fontId="3" fillId="0" borderId="7" xfId="0" applyNumberFormat="1" applyFont="1" applyFill="1" applyBorder="1" applyAlignment="1" applyProtection="1">
      <alignment horizontal="left"/>
    </xf>
    <xf numFmtId="4" fontId="3" fillId="0" borderId="7" xfId="0" applyNumberFormat="1" applyFont="1" applyFill="1" applyBorder="1" applyAlignment="1" applyProtection="1">
      <alignment horizontal="left" wrapText="1"/>
    </xf>
    <xf numFmtId="4" fontId="3" fillId="0" borderId="7" xfId="0" applyNumberFormat="1" applyFont="1" applyFill="1" applyBorder="1" applyAlignment="1" applyProtection="1">
      <alignment horizontal="center" wrapText="1"/>
    </xf>
    <xf numFmtId="0" fontId="29" fillId="0" borderId="7" xfId="0" applyFont="1" applyFill="1" applyBorder="1" applyAlignment="1" applyProtection="1">
      <alignment wrapText="1"/>
    </xf>
    <xf numFmtId="0" fontId="15" fillId="0" borderId="10" xfId="0" applyFont="1" applyBorder="1" applyAlignment="1">
      <alignment horizontal="center" vertical="center" wrapText="1"/>
    </xf>
    <xf numFmtId="0" fontId="1" fillId="5" borderId="15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 locked="0"/>
    </xf>
    <xf numFmtId="4" fontId="25" fillId="2" borderId="7" xfId="0" applyNumberFormat="1" applyFont="1" applyFill="1" applyBorder="1" applyProtection="1"/>
    <xf numFmtId="4" fontId="0" fillId="6" borderId="7" xfId="0" applyNumberFormat="1" applyFont="1" applyFill="1" applyBorder="1" applyAlignment="1">
      <alignment horizontal="center"/>
    </xf>
    <xf numFmtId="4" fontId="24" fillId="2" borderId="17" xfId="0" applyNumberFormat="1" applyFont="1" applyFill="1" applyBorder="1" applyProtection="1">
      <protection locked="0"/>
    </xf>
    <xf numFmtId="49" fontId="0" fillId="6" borderId="7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4" fontId="30" fillId="2" borderId="7" xfId="0" applyNumberFormat="1" applyFont="1" applyFill="1" applyBorder="1" applyProtection="1">
      <protection locked="0"/>
    </xf>
    <xf numFmtId="0" fontId="16" fillId="4" borderId="18" xfId="0" applyFont="1" applyFill="1" applyBorder="1" applyAlignment="1" applyProtection="1">
      <alignment vertical="center"/>
    </xf>
    <xf numFmtId="4" fontId="3" fillId="2" borderId="17" xfId="0" applyNumberFormat="1" applyFont="1" applyFill="1" applyBorder="1" applyProtection="1"/>
    <xf numFmtId="0" fontId="31" fillId="2" borderId="7" xfId="0" applyFont="1" applyFill="1" applyBorder="1" applyAlignment="1" applyProtection="1">
      <alignment wrapText="1"/>
      <protection locked="0"/>
    </xf>
    <xf numFmtId="0" fontId="31" fillId="2" borderId="7" xfId="0" applyFont="1" applyFill="1" applyBorder="1" applyProtection="1">
      <protection locked="0"/>
    </xf>
    <xf numFmtId="0" fontId="31" fillId="2" borderId="7" xfId="0" applyFont="1" applyFill="1" applyBorder="1" applyAlignment="1" applyProtection="1">
      <alignment wrapText="1"/>
    </xf>
    <xf numFmtId="0" fontId="26" fillId="2" borderId="7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left"/>
      <protection locked="0"/>
    </xf>
    <xf numFmtId="4" fontId="0" fillId="0" borderId="0" xfId="0" applyNumberFormat="1"/>
    <xf numFmtId="4" fontId="1" fillId="2" borderId="0" xfId="0" applyNumberFormat="1" applyFont="1" applyFill="1" applyProtection="1">
      <protection locked="0"/>
    </xf>
    <xf numFmtId="4" fontId="0" fillId="0" borderId="7" xfId="0" applyNumberFormat="1" applyFont="1" applyFill="1" applyBorder="1" applyProtection="1">
      <protection locked="0"/>
    </xf>
    <xf numFmtId="4" fontId="0" fillId="0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3" fillId="4" borderId="19" xfId="0" applyFont="1" applyFill="1" applyBorder="1" applyAlignment="1" applyProtection="1">
      <alignment horizontal="left"/>
      <protection locked="0"/>
    </xf>
    <xf numFmtId="0" fontId="13" fillId="4" borderId="20" xfId="0" applyFont="1" applyFill="1" applyBorder="1" applyAlignment="1" applyProtection="1">
      <alignment horizontal="left"/>
      <protection locked="0"/>
    </xf>
    <xf numFmtId="0" fontId="13" fillId="8" borderId="19" xfId="0" applyFont="1" applyFill="1" applyBorder="1" applyAlignment="1" applyProtection="1">
      <alignment horizontal="left" wrapText="1"/>
    </xf>
    <xf numFmtId="0" fontId="13" fillId="8" borderId="20" xfId="0" applyFont="1" applyFill="1" applyBorder="1" applyAlignment="1" applyProtection="1">
      <alignment horizontal="left" wrapText="1"/>
    </xf>
    <xf numFmtId="0" fontId="13" fillId="8" borderId="19" xfId="0" applyFont="1" applyFill="1" applyBorder="1" applyAlignment="1" applyProtection="1">
      <alignment horizontal="left"/>
    </xf>
    <xf numFmtId="0" fontId="13" fillId="8" borderId="20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7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5" fillId="5" borderId="7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 wrapText="1"/>
    </xf>
    <xf numFmtId="0" fontId="17" fillId="2" borderId="16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17" fillId="2" borderId="9" xfId="0" applyFont="1" applyFill="1" applyBorder="1" applyAlignment="1" applyProtection="1">
      <alignment horizontal="left"/>
    </xf>
    <xf numFmtId="0" fontId="14" fillId="2" borderId="11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view="pageBreakPreview" topLeftCell="A13" zoomScaleSheetLayoutView="100" workbookViewId="0">
      <selection activeCell="F27" sqref="F27"/>
    </sheetView>
  </sheetViews>
  <sheetFormatPr defaultRowHeight="12.75" x14ac:dyDescent="0.2"/>
  <cols>
    <col min="1" max="1" width="20" style="1" customWidth="1"/>
    <col min="2" max="2" width="25.7109375" style="1" customWidth="1"/>
    <col min="3" max="3" width="25.5703125" style="1" customWidth="1"/>
    <col min="4" max="4" width="19.7109375" style="1" customWidth="1"/>
    <col min="5" max="5" width="18.7109375" style="1" customWidth="1"/>
    <col min="6" max="6" width="20.7109375" style="1" customWidth="1"/>
    <col min="7" max="16384" width="9.140625" style="2"/>
  </cols>
  <sheetData>
    <row r="1" spans="1:6" x14ac:dyDescent="0.2">
      <c r="A1" s="3" t="s">
        <v>0</v>
      </c>
    </row>
    <row r="2" spans="1:6" ht="39" customHeight="1" x14ac:dyDescent="0.2">
      <c r="A2" s="4" t="s">
        <v>1</v>
      </c>
      <c r="B2" s="5"/>
      <c r="C2" s="239" t="s">
        <v>314</v>
      </c>
      <c r="D2" s="239"/>
      <c r="E2" s="239"/>
      <c r="F2" s="6" t="s">
        <v>2</v>
      </c>
    </row>
    <row r="3" spans="1:6" ht="9" customHeight="1" x14ac:dyDescent="0.2">
      <c r="A3" s="7"/>
      <c r="B3" s="8"/>
      <c r="C3" s="239"/>
      <c r="D3" s="239"/>
      <c r="E3" s="239"/>
      <c r="F3" s="9"/>
    </row>
    <row r="4" spans="1:6" x14ac:dyDescent="0.2">
      <c r="A4" s="10" t="s">
        <v>3</v>
      </c>
      <c r="B4" s="8"/>
      <c r="C4" s="239"/>
      <c r="D4" s="239"/>
      <c r="E4" s="239"/>
      <c r="F4" s="11" t="s">
        <v>4</v>
      </c>
    </row>
    <row r="5" spans="1:6" x14ac:dyDescent="0.2">
      <c r="A5" s="216" t="s">
        <v>299</v>
      </c>
      <c r="B5" s="12"/>
      <c r="C5" s="13"/>
      <c r="D5" s="13"/>
      <c r="E5" s="14"/>
      <c r="F5" s="15"/>
    </row>
    <row r="6" spans="1:6" ht="6.75" customHeight="1" x14ac:dyDescent="0.2"/>
    <row r="7" spans="1:6" ht="40.5" customHeight="1" x14ac:dyDescent="0.2">
      <c r="A7" s="16" t="s">
        <v>5</v>
      </c>
      <c r="B7" s="17" t="s">
        <v>6</v>
      </c>
      <c r="C7" s="17" t="s">
        <v>7</v>
      </c>
      <c r="D7" s="16" t="s">
        <v>8</v>
      </c>
      <c r="E7" s="17" t="s">
        <v>6</v>
      </c>
      <c r="F7" s="17" t="s">
        <v>9</v>
      </c>
    </row>
    <row r="8" spans="1:6" x14ac:dyDescent="0.2">
      <c r="A8" s="18" t="s">
        <v>10</v>
      </c>
      <c r="B8" s="19"/>
      <c r="C8" s="19"/>
      <c r="D8" s="20" t="s">
        <v>11</v>
      </c>
      <c r="E8" s="19"/>
      <c r="F8" s="19"/>
    </row>
    <row r="9" spans="1:6" ht="19.5" x14ac:dyDescent="0.2">
      <c r="A9" s="21" t="s">
        <v>12</v>
      </c>
      <c r="B9" s="22"/>
      <c r="C9" s="22" t="s">
        <v>13</v>
      </c>
      <c r="D9" s="23" t="s">
        <v>14</v>
      </c>
      <c r="E9" s="22"/>
      <c r="F9" s="22" t="s">
        <v>15</v>
      </c>
    </row>
    <row r="10" spans="1:6" x14ac:dyDescent="0.2">
      <c r="A10" s="21" t="s">
        <v>16</v>
      </c>
      <c r="B10" s="24"/>
      <c r="C10" s="24"/>
      <c r="D10" s="21" t="s">
        <v>17</v>
      </c>
      <c r="E10" s="25"/>
      <c r="F10" s="25"/>
    </row>
    <row r="11" spans="1:6" x14ac:dyDescent="0.2">
      <c r="A11" s="26" t="s">
        <v>18</v>
      </c>
      <c r="B11" s="27"/>
      <c r="C11" s="27"/>
      <c r="D11" s="28" t="s">
        <v>19</v>
      </c>
      <c r="E11" s="22"/>
      <c r="F11" s="22" t="s">
        <v>20</v>
      </c>
    </row>
    <row r="12" spans="1:6" x14ac:dyDescent="0.2">
      <c r="A12" s="29" t="s">
        <v>21</v>
      </c>
      <c r="B12" s="22"/>
      <c r="C12" s="30" t="s">
        <v>22</v>
      </c>
      <c r="D12" s="28" t="s">
        <v>23</v>
      </c>
      <c r="E12" s="22"/>
      <c r="F12" s="22" t="s">
        <v>24</v>
      </c>
    </row>
    <row r="13" spans="1:6" ht="39" x14ac:dyDescent="0.2">
      <c r="A13" s="29" t="s">
        <v>25</v>
      </c>
      <c r="B13" s="22"/>
      <c r="C13" s="30" t="s">
        <v>22</v>
      </c>
      <c r="D13" s="21" t="s">
        <v>28</v>
      </c>
      <c r="E13" s="22"/>
      <c r="F13" s="22"/>
    </row>
    <row r="14" spans="1:6" ht="19.5" x14ac:dyDescent="0.2">
      <c r="A14" s="29" t="s">
        <v>26</v>
      </c>
      <c r="B14" s="22"/>
      <c r="C14" s="22" t="s">
        <v>27</v>
      </c>
      <c r="D14" s="21" t="s">
        <v>30</v>
      </c>
      <c r="E14" s="22"/>
      <c r="F14" s="22" t="s">
        <v>31</v>
      </c>
    </row>
    <row r="15" spans="1:6" ht="19.5" x14ac:dyDescent="0.2">
      <c r="A15" s="29" t="s">
        <v>29</v>
      </c>
      <c r="B15" s="22"/>
      <c r="C15" s="22" t="s">
        <v>27</v>
      </c>
      <c r="D15" s="21" t="s">
        <v>307</v>
      </c>
      <c r="E15" s="22"/>
      <c r="F15" s="22"/>
    </row>
    <row r="16" spans="1:6" x14ac:dyDescent="0.2">
      <c r="A16" s="29" t="s">
        <v>32</v>
      </c>
      <c r="B16" s="22"/>
      <c r="C16" s="22" t="s">
        <v>27</v>
      </c>
      <c r="D16" s="21"/>
      <c r="E16" s="22"/>
      <c r="F16" s="22"/>
    </row>
    <row r="17" spans="1:6" ht="22.5" x14ac:dyDescent="0.2">
      <c r="A17" s="29" t="s">
        <v>33</v>
      </c>
      <c r="B17" s="30"/>
      <c r="C17" s="30" t="s">
        <v>34</v>
      </c>
      <c r="D17" s="18" t="s">
        <v>35</v>
      </c>
      <c r="E17" s="31"/>
      <c r="F17" s="31" t="s">
        <v>36</v>
      </c>
    </row>
    <row r="18" spans="1:6" ht="33" customHeight="1" x14ac:dyDescent="0.2">
      <c r="A18" s="26" t="s">
        <v>37</v>
      </c>
      <c r="B18" s="22"/>
      <c r="C18" s="22" t="s">
        <v>38</v>
      </c>
      <c r="D18" s="18" t="s">
        <v>39</v>
      </c>
      <c r="E18" s="211"/>
      <c r="F18" s="212" t="s">
        <v>40</v>
      </c>
    </row>
    <row r="19" spans="1:6" ht="22.5" x14ac:dyDescent="0.2">
      <c r="A19" s="26" t="s">
        <v>41</v>
      </c>
      <c r="B19" s="22"/>
      <c r="C19" s="22" t="s">
        <v>42</v>
      </c>
      <c r="D19" s="18" t="s">
        <v>43</v>
      </c>
      <c r="E19" s="22"/>
      <c r="F19" s="22" t="s">
        <v>44</v>
      </c>
    </row>
    <row r="20" spans="1:6" ht="22.5" x14ac:dyDescent="0.2">
      <c r="A20" s="21" t="s">
        <v>45</v>
      </c>
      <c r="B20" s="22"/>
      <c r="C20" s="22" t="s">
        <v>46</v>
      </c>
      <c r="D20" s="18" t="s">
        <v>47</v>
      </c>
      <c r="E20" s="32"/>
      <c r="F20" s="213" t="s">
        <v>48</v>
      </c>
    </row>
    <row r="21" spans="1:6" ht="19.5" x14ac:dyDescent="0.2">
      <c r="A21" s="21" t="s">
        <v>49</v>
      </c>
      <c r="B21" s="24"/>
      <c r="C21" s="24"/>
      <c r="D21" s="29" t="s">
        <v>50</v>
      </c>
      <c r="E21" s="22"/>
      <c r="F21" s="22" t="s">
        <v>51</v>
      </c>
    </row>
    <row r="22" spans="1:6" ht="21" customHeight="1" x14ac:dyDescent="0.2">
      <c r="A22" s="29" t="s">
        <v>52</v>
      </c>
      <c r="B22" s="22"/>
      <c r="C22" s="22" t="s">
        <v>53</v>
      </c>
      <c r="D22" s="29" t="s">
        <v>54</v>
      </c>
      <c r="E22" s="22"/>
      <c r="F22" s="22" t="s">
        <v>55</v>
      </c>
    </row>
    <row r="23" spans="1:6" ht="29.25" x14ac:dyDescent="0.2">
      <c r="A23" s="29" t="s">
        <v>56</v>
      </c>
      <c r="B23" s="22"/>
      <c r="C23" s="22" t="s">
        <v>53</v>
      </c>
      <c r="D23" s="29" t="s">
        <v>57</v>
      </c>
      <c r="E23" s="22"/>
      <c r="F23" s="22" t="s">
        <v>58</v>
      </c>
    </row>
    <row r="24" spans="1:6" ht="19.5" x14ac:dyDescent="0.2">
      <c r="A24" s="29" t="s">
        <v>59</v>
      </c>
      <c r="B24" s="22"/>
      <c r="C24" s="22" t="s">
        <v>53</v>
      </c>
      <c r="D24" s="29" t="s">
        <v>60</v>
      </c>
      <c r="E24" s="22"/>
      <c r="F24" s="22" t="s">
        <v>61</v>
      </c>
    </row>
    <row r="25" spans="1:6" ht="19.5" x14ac:dyDescent="0.2">
      <c r="A25" s="21" t="s">
        <v>62</v>
      </c>
      <c r="B25" s="22"/>
      <c r="C25" s="22" t="s">
        <v>63</v>
      </c>
      <c r="D25" s="29" t="s">
        <v>64</v>
      </c>
      <c r="E25" s="22"/>
      <c r="F25" s="22" t="s">
        <v>65</v>
      </c>
    </row>
    <row r="26" spans="1:6" ht="30" customHeight="1" x14ac:dyDescent="0.2">
      <c r="A26" s="18" t="s">
        <v>66</v>
      </c>
      <c r="B26" s="19"/>
      <c r="C26" s="19"/>
      <c r="D26" s="29" t="s">
        <v>67</v>
      </c>
      <c r="E26" s="22"/>
      <c r="F26" s="22" t="s">
        <v>68</v>
      </c>
    </row>
    <row r="27" spans="1:6" ht="29.25" x14ac:dyDescent="0.2">
      <c r="A27" s="21" t="s">
        <v>69</v>
      </c>
      <c r="B27" s="24"/>
      <c r="C27" s="24"/>
      <c r="D27" s="29" t="s">
        <v>70</v>
      </c>
      <c r="E27" s="22"/>
      <c r="F27" s="22" t="s">
        <v>71</v>
      </c>
    </row>
    <row r="28" spans="1:6" ht="21.75" customHeight="1" x14ac:dyDescent="0.2">
      <c r="A28" s="29" t="s">
        <v>72</v>
      </c>
      <c r="B28" s="22"/>
      <c r="C28" s="22" t="s">
        <v>73</v>
      </c>
      <c r="D28" s="33" t="s">
        <v>74</v>
      </c>
      <c r="E28" s="34"/>
      <c r="F28" s="34"/>
    </row>
    <row r="29" spans="1:6" ht="24.75" customHeight="1" x14ac:dyDescent="0.2">
      <c r="A29" s="29" t="s">
        <v>75</v>
      </c>
      <c r="B29" s="22"/>
      <c r="C29" s="22" t="s">
        <v>76</v>
      </c>
      <c r="D29" s="29" t="s">
        <v>77</v>
      </c>
      <c r="E29" s="35"/>
      <c r="F29" s="22" t="s">
        <v>78</v>
      </c>
    </row>
    <row r="30" spans="1:6" ht="22.5" customHeight="1" x14ac:dyDescent="0.2">
      <c r="A30" s="29" t="s">
        <v>79</v>
      </c>
      <c r="B30" s="22"/>
      <c r="C30" s="22" t="s">
        <v>80</v>
      </c>
      <c r="D30" s="29" t="s">
        <v>81</v>
      </c>
      <c r="E30" s="32"/>
      <c r="F30" s="36" t="s">
        <v>36</v>
      </c>
    </row>
    <row r="31" spans="1:6" ht="18.75" x14ac:dyDescent="0.2">
      <c r="A31" s="29" t="s">
        <v>82</v>
      </c>
      <c r="B31" s="22"/>
      <c r="C31" s="22" t="s">
        <v>83</v>
      </c>
      <c r="D31" s="214" t="s">
        <v>84</v>
      </c>
      <c r="E31" s="22"/>
      <c r="F31" s="22" t="s">
        <v>85</v>
      </c>
    </row>
    <row r="32" spans="1:6" ht="18.75" x14ac:dyDescent="0.2">
      <c r="A32" s="21" t="s">
        <v>86</v>
      </c>
      <c r="B32" s="25"/>
      <c r="C32" s="24"/>
      <c r="D32" s="214" t="s">
        <v>87</v>
      </c>
      <c r="E32" s="22"/>
      <c r="F32" s="22" t="s">
        <v>88</v>
      </c>
    </row>
    <row r="33" spans="1:6" ht="19.5" x14ac:dyDescent="0.2">
      <c r="A33" s="29" t="s">
        <v>89</v>
      </c>
      <c r="B33" s="22"/>
      <c r="C33" s="30" t="s">
        <v>90</v>
      </c>
      <c r="D33" s="18"/>
      <c r="E33" s="32"/>
      <c r="F33" s="32"/>
    </row>
    <row r="34" spans="1:6" x14ac:dyDescent="0.2">
      <c r="A34" s="29" t="s">
        <v>91</v>
      </c>
      <c r="B34" s="22"/>
      <c r="C34" s="22" t="s">
        <v>92</v>
      </c>
      <c r="D34" s="21"/>
      <c r="E34" s="22"/>
      <c r="F34" s="22"/>
    </row>
    <row r="35" spans="1:6" ht="19.5" x14ac:dyDescent="0.2">
      <c r="A35" s="29" t="s">
        <v>93</v>
      </c>
      <c r="B35" s="22"/>
      <c r="C35" s="22" t="s">
        <v>94</v>
      </c>
      <c r="D35" s="21"/>
      <c r="E35" s="22"/>
      <c r="F35" s="22"/>
    </row>
    <row r="36" spans="1:6" ht="21.75" customHeight="1" x14ac:dyDescent="0.2">
      <c r="A36" s="29" t="s">
        <v>95</v>
      </c>
      <c r="B36" s="30"/>
      <c r="C36" s="30" t="s">
        <v>96</v>
      </c>
      <c r="D36" s="18"/>
      <c r="E36" s="32"/>
      <c r="F36" s="32"/>
    </row>
    <row r="37" spans="1:6" ht="30" customHeight="1" x14ac:dyDescent="0.2">
      <c r="A37" s="29" t="s">
        <v>97</v>
      </c>
      <c r="B37" s="22"/>
      <c r="C37" s="37" t="s">
        <v>98</v>
      </c>
      <c r="D37" s="18"/>
      <c r="E37" s="32"/>
      <c r="F37" s="32"/>
    </row>
    <row r="38" spans="1:6" ht="21" customHeight="1" x14ac:dyDescent="0.2">
      <c r="A38" s="21" t="s">
        <v>99</v>
      </c>
      <c r="B38" s="24"/>
      <c r="C38" s="24"/>
      <c r="D38" s="18"/>
      <c r="E38" s="32"/>
      <c r="F38" s="32"/>
    </row>
    <row r="39" spans="1:6" ht="18.75" customHeight="1" x14ac:dyDescent="0.2">
      <c r="A39" s="29" t="s">
        <v>100</v>
      </c>
      <c r="B39" s="22"/>
      <c r="C39" s="22" t="s">
        <v>101</v>
      </c>
      <c r="D39" s="18"/>
      <c r="E39" s="32"/>
      <c r="F39" s="32"/>
    </row>
    <row r="40" spans="1:6" ht="24" customHeight="1" x14ac:dyDescent="0.2">
      <c r="A40" s="29" t="s">
        <v>102</v>
      </c>
      <c r="B40" s="30"/>
      <c r="C40" s="30" t="s">
        <v>103</v>
      </c>
      <c r="D40" s="28"/>
      <c r="E40" s="36"/>
      <c r="F40" s="36"/>
    </row>
    <row r="41" spans="1:6" ht="19.5" customHeight="1" x14ac:dyDescent="0.2">
      <c r="A41" s="29" t="s">
        <v>104</v>
      </c>
      <c r="B41" s="22"/>
      <c r="C41" s="22" t="s">
        <v>105</v>
      </c>
      <c r="D41" s="28"/>
      <c r="E41" s="36"/>
      <c r="F41" s="36"/>
    </row>
    <row r="42" spans="1:6" ht="15.75" customHeight="1" x14ac:dyDescent="0.2">
      <c r="A42" s="29" t="s">
        <v>106</v>
      </c>
      <c r="B42" s="22"/>
      <c r="C42" s="22" t="s">
        <v>107</v>
      </c>
      <c r="D42" s="28"/>
      <c r="E42" s="36"/>
      <c r="F42" s="36"/>
    </row>
    <row r="43" spans="1:6" x14ac:dyDescent="0.2">
      <c r="A43" s="29" t="s">
        <v>108</v>
      </c>
      <c r="B43" s="22"/>
      <c r="C43" s="22" t="s">
        <v>109</v>
      </c>
      <c r="D43" s="28"/>
      <c r="E43" s="36"/>
      <c r="F43" s="36"/>
    </row>
    <row r="44" spans="1:6" ht="15.75" customHeight="1" x14ac:dyDescent="0.2">
      <c r="A44" s="29" t="s">
        <v>110</v>
      </c>
      <c r="B44" s="22"/>
      <c r="C44" s="22" t="s">
        <v>109</v>
      </c>
      <c r="D44" s="28"/>
      <c r="E44" s="36"/>
      <c r="F44" s="36"/>
    </row>
    <row r="45" spans="1:6" ht="19.5" x14ac:dyDescent="0.2">
      <c r="A45" s="29" t="s">
        <v>111</v>
      </c>
      <c r="B45" s="22"/>
      <c r="C45" s="22" t="s">
        <v>109</v>
      </c>
      <c r="D45" s="28"/>
      <c r="E45" s="36"/>
      <c r="F45" s="36"/>
    </row>
    <row r="46" spans="1:6" ht="19.5" x14ac:dyDescent="0.2">
      <c r="A46" s="29" t="s">
        <v>87</v>
      </c>
      <c r="B46" s="22"/>
      <c r="C46" s="22" t="s">
        <v>112</v>
      </c>
      <c r="D46" s="28"/>
      <c r="E46" s="36"/>
      <c r="F46" s="36"/>
    </row>
    <row r="47" spans="1:6" x14ac:dyDescent="0.2">
      <c r="A47" s="18" t="s">
        <v>113</v>
      </c>
      <c r="B47" s="19"/>
      <c r="C47" s="19"/>
      <c r="D47" s="20" t="s">
        <v>114</v>
      </c>
      <c r="E47" s="32"/>
      <c r="F47" s="32"/>
    </row>
    <row r="48" spans="1:6" ht="18" customHeight="1" x14ac:dyDescent="0.2"/>
    <row r="49" spans="1:6" ht="18" customHeight="1" x14ac:dyDescent="0.2">
      <c r="A49" s="38"/>
      <c r="B49" s="38"/>
      <c r="C49" s="38"/>
      <c r="D49" s="38"/>
      <c r="E49" s="38"/>
      <c r="F49" s="38"/>
    </row>
    <row r="50" spans="1:6" ht="18" customHeight="1" x14ac:dyDescent="0.2">
      <c r="A50" s="38"/>
      <c r="B50" s="38"/>
      <c r="C50" s="38"/>
      <c r="D50" s="38"/>
      <c r="E50" s="38"/>
      <c r="F50" s="38"/>
    </row>
    <row r="51" spans="1:6" ht="18" customHeight="1" x14ac:dyDescent="0.2">
      <c r="A51" s="38"/>
      <c r="B51" s="38"/>
      <c r="C51" s="38"/>
      <c r="D51" s="38"/>
      <c r="E51" s="38"/>
      <c r="F51" s="38"/>
    </row>
    <row r="52" spans="1:6" s="41" customFormat="1" ht="15" customHeight="1" x14ac:dyDescent="0.2">
      <c r="A52" s="39"/>
      <c r="B52" s="39"/>
      <c r="C52" s="39"/>
      <c r="D52" s="40"/>
      <c r="E52" s="39"/>
      <c r="F52" s="39"/>
    </row>
    <row r="53" spans="1:6" s="41" customFormat="1" ht="11.25" x14ac:dyDescent="0.2">
      <c r="A53" s="42" t="s">
        <v>115</v>
      </c>
      <c r="B53" s="39"/>
      <c r="C53" s="39"/>
      <c r="D53" s="42" t="s">
        <v>116</v>
      </c>
      <c r="E53" s="39"/>
      <c r="F53" s="42" t="s">
        <v>209</v>
      </c>
    </row>
    <row r="54" spans="1:6" x14ac:dyDescent="0.2">
      <c r="A54" s="43"/>
    </row>
    <row r="56" spans="1:6" x14ac:dyDescent="0.2">
      <c r="A56" s="44"/>
      <c r="B56" s="45"/>
      <c r="C56" s="45"/>
      <c r="D56" s="45"/>
      <c r="E56" s="45"/>
      <c r="F56" s="45"/>
    </row>
    <row r="57" spans="1:6" ht="12.75" customHeight="1" x14ac:dyDescent="0.2">
      <c r="A57" s="237"/>
      <c r="B57" s="237"/>
      <c r="C57" s="237"/>
      <c r="D57" s="237"/>
      <c r="E57" s="237"/>
      <c r="F57" s="237"/>
    </row>
    <row r="58" spans="1:6" ht="12.75" customHeight="1" x14ac:dyDescent="0.2">
      <c r="A58" s="237"/>
      <c r="B58" s="237"/>
      <c r="C58" s="237"/>
      <c r="D58" s="237"/>
      <c r="E58" s="237"/>
      <c r="F58" s="237"/>
    </row>
    <row r="59" spans="1:6" ht="12.75" customHeight="1" x14ac:dyDescent="0.2">
      <c r="A59" s="237"/>
      <c r="B59" s="237"/>
      <c r="C59" s="237"/>
      <c r="D59" s="237"/>
      <c r="E59" s="237"/>
      <c r="F59" s="237"/>
    </row>
    <row r="60" spans="1:6" ht="12.75" customHeight="1" x14ac:dyDescent="0.2">
      <c r="A60" s="237"/>
      <c r="B60" s="237"/>
      <c r="C60" s="237"/>
      <c r="D60" s="237"/>
      <c r="E60" s="237"/>
      <c r="F60" s="237"/>
    </row>
    <row r="61" spans="1:6" ht="13.5" customHeight="1" x14ac:dyDescent="0.2">
      <c r="A61" s="237"/>
      <c r="B61" s="237"/>
      <c r="C61" s="237"/>
      <c r="D61" s="237"/>
      <c r="E61" s="237"/>
      <c r="F61" s="237"/>
    </row>
    <row r="62" spans="1:6" ht="13.5" customHeight="1" x14ac:dyDescent="0.2">
      <c r="A62" s="44"/>
      <c r="B62" s="46"/>
      <c r="C62" s="46"/>
      <c r="D62" s="46"/>
      <c r="E62" s="46"/>
      <c r="F62" s="46"/>
    </row>
    <row r="63" spans="1:6" ht="13.5" customHeight="1" x14ac:dyDescent="0.2">
      <c r="A63" s="237"/>
      <c r="B63" s="237"/>
      <c r="C63" s="237"/>
      <c r="D63" s="237"/>
      <c r="E63" s="237"/>
      <c r="F63" s="237"/>
    </row>
    <row r="64" spans="1:6" ht="13.5" customHeight="1" x14ac:dyDescent="0.2">
      <c r="A64" s="237"/>
      <c r="B64" s="237"/>
      <c r="C64" s="237"/>
      <c r="D64" s="237"/>
      <c r="E64" s="237"/>
      <c r="F64" s="237"/>
    </row>
    <row r="65" spans="1:6" ht="13.5" customHeight="1" x14ac:dyDescent="0.2">
      <c r="A65" s="237"/>
      <c r="B65" s="237"/>
      <c r="C65" s="237"/>
      <c r="D65" s="237"/>
      <c r="E65" s="237"/>
      <c r="F65" s="237"/>
    </row>
    <row r="66" spans="1:6" x14ac:dyDescent="0.2">
      <c r="A66" s="47"/>
      <c r="B66" s="45"/>
      <c r="C66" s="45"/>
      <c r="D66" s="45"/>
      <c r="E66" s="45"/>
      <c r="F66" s="45"/>
    </row>
    <row r="67" spans="1:6" x14ac:dyDescent="0.2">
      <c r="A67" s="47"/>
      <c r="B67" s="45"/>
      <c r="C67" s="45"/>
      <c r="D67" s="45"/>
      <c r="E67" s="45"/>
      <c r="F67" s="45"/>
    </row>
    <row r="68" spans="1:6" x14ac:dyDescent="0.2">
      <c r="A68" s="47"/>
      <c r="B68" s="45"/>
      <c r="C68" s="45"/>
      <c r="D68" s="45"/>
      <c r="E68" s="45"/>
      <c r="F68" s="45"/>
    </row>
    <row r="69" spans="1:6" ht="12.75" customHeight="1" x14ac:dyDescent="0.2">
      <c r="A69" s="238"/>
      <c r="B69" s="238"/>
      <c r="C69" s="238"/>
      <c r="D69" s="238"/>
      <c r="E69" s="238"/>
      <c r="F69" s="238"/>
    </row>
    <row r="70" spans="1:6" x14ac:dyDescent="0.2">
      <c r="A70" s="45"/>
      <c r="B70" s="45"/>
      <c r="C70" s="45"/>
      <c r="D70" s="45"/>
      <c r="E70" s="45"/>
      <c r="F70" s="45"/>
    </row>
  </sheetData>
  <sheetProtection selectLockedCells="1" selectUnlockedCells="1"/>
  <mergeCells count="10">
    <mergeCell ref="A63:F63"/>
    <mergeCell ref="A64:F64"/>
    <mergeCell ref="A65:F65"/>
    <mergeCell ref="A69:F69"/>
    <mergeCell ref="C2:E4"/>
    <mergeCell ref="A57:F57"/>
    <mergeCell ref="A58:F58"/>
    <mergeCell ref="A59:F59"/>
    <mergeCell ref="A60:F60"/>
    <mergeCell ref="A61:F61"/>
  </mergeCells>
  <pageMargins left="0.75" right="0.75" top="1" bottom="1" header="0.51180555555555551" footer="0.51180555555555551"/>
  <pageSetup paperSize="9" scale="61" firstPageNumber="0" orientation="portrait" horizontalDpi="300" verticalDpi="300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view="pageBreakPreview" topLeftCell="A4" zoomScaleSheetLayoutView="100" workbookViewId="0">
      <selection activeCell="A29" sqref="A29:XFD29"/>
    </sheetView>
  </sheetViews>
  <sheetFormatPr defaultRowHeight="12.75" x14ac:dyDescent="0.2"/>
  <cols>
    <col min="1" max="1" width="5.28515625" customWidth="1"/>
    <col min="2" max="2" width="38" customWidth="1"/>
    <col min="3" max="3" width="29.5703125" customWidth="1"/>
    <col min="4" max="4" width="20" customWidth="1"/>
    <col min="5" max="5" width="23.85546875" customWidth="1"/>
    <col min="6" max="6" width="13.7109375" customWidth="1"/>
  </cols>
  <sheetData>
    <row r="1" spans="1:6" ht="20.25" customHeight="1" x14ac:dyDescent="0.25">
      <c r="A1" s="48" t="s">
        <v>0</v>
      </c>
    </row>
    <row r="2" spans="1:6" ht="27.75" customHeight="1" x14ac:dyDescent="0.25">
      <c r="A2" s="259" t="s">
        <v>1</v>
      </c>
      <c r="B2" s="259"/>
      <c r="C2" s="224" t="s">
        <v>117</v>
      </c>
      <c r="D2" s="259" t="s">
        <v>118</v>
      </c>
      <c r="E2" s="259"/>
      <c r="F2" s="50"/>
    </row>
    <row r="3" spans="1:6" ht="18.75" customHeight="1" x14ac:dyDescent="0.25">
      <c r="A3" s="260"/>
      <c r="B3" s="260"/>
      <c r="C3" s="51" t="s">
        <v>119</v>
      </c>
      <c r="D3" s="261" t="s">
        <v>120</v>
      </c>
      <c r="E3" s="261"/>
    </row>
    <row r="4" spans="1:6" ht="28.5" customHeight="1" x14ac:dyDescent="0.25">
      <c r="A4" s="257" t="s">
        <v>298</v>
      </c>
      <c r="B4" s="257"/>
      <c r="C4" s="53"/>
      <c r="D4" s="262" t="s">
        <v>121</v>
      </c>
      <c r="E4" s="262"/>
    </row>
    <row r="5" spans="1:6" ht="27" customHeight="1" x14ac:dyDescent="0.2">
      <c r="A5" s="255" t="s">
        <v>299</v>
      </c>
      <c r="B5" s="255"/>
      <c r="C5" s="215" t="s">
        <v>312</v>
      </c>
      <c r="D5" s="256" t="s">
        <v>122</v>
      </c>
      <c r="E5" s="256"/>
    </row>
    <row r="6" spans="1:6" ht="25.5" x14ac:dyDescent="0.2">
      <c r="A6" s="258"/>
      <c r="B6" s="258"/>
      <c r="C6" s="258"/>
      <c r="D6" s="55" t="s">
        <v>123</v>
      </c>
      <c r="E6" s="55" t="s">
        <v>124</v>
      </c>
    </row>
    <row r="7" spans="1:6" ht="18" customHeight="1" x14ac:dyDescent="0.25">
      <c r="A7" s="56" t="s">
        <v>125</v>
      </c>
      <c r="B7" s="57" t="s">
        <v>126</v>
      </c>
      <c r="C7" s="58"/>
      <c r="D7" s="59"/>
      <c r="E7" s="59" t="s">
        <v>127</v>
      </c>
    </row>
    <row r="8" spans="1:6" ht="18" customHeight="1" x14ac:dyDescent="0.2">
      <c r="A8" s="60" t="s">
        <v>128</v>
      </c>
      <c r="B8" s="249" t="s">
        <v>129</v>
      </c>
      <c r="C8" s="249"/>
      <c r="D8" s="62"/>
      <c r="E8" s="62" t="s">
        <v>130</v>
      </c>
    </row>
    <row r="9" spans="1:6" ht="27.75" customHeight="1" x14ac:dyDescent="0.2">
      <c r="A9" s="60" t="s">
        <v>131</v>
      </c>
      <c r="B9" s="254" t="s">
        <v>132</v>
      </c>
      <c r="C9" s="254"/>
      <c r="D9" s="62"/>
      <c r="E9" s="62" t="s">
        <v>133</v>
      </c>
    </row>
    <row r="10" spans="1:6" ht="18" customHeight="1" x14ac:dyDescent="0.2">
      <c r="A10" s="60" t="s">
        <v>134</v>
      </c>
      <c r="B10" s="249" t="s">
        <v>135</v>
      </c>
      <c r="C10" s="249"/>
      <c r="D10" s="62"/>
      <c r="E10" s="62" t="s">
        <v>130</v>
      </c>
    </row>
    <row r="11" spans="1:6" ht="18" customHeight="1" x14ac:dyDescent="0.2">
      <c r="A11" s="60" t="s">
        <v>136</v>
      </c>
      <c r="B11" s="249" t="s">
        <v>137</v>
      </c>
      <c r="C11" s="249"/>
      <c r="D11" s="62"/>
      <c r="E11" s="62" t="s">
        <v>138</v>
      </c>
    </row>
    <row r="12" spans="1:6" ht="18" customHeight="1" x14ac:dyDescent="0.2">
      <c r="A12" s="60" t="s">
        <v>139</v>
      </c>
      <c r="B12" s="63" t="s">
        <v>140</v>
      </c>
      <c r="C12" s="61"/>
      <c r="D12" s="62"/>
      <c r="E12" s="62"/>
      <c r="F12" s="64"/>
    </row>
    <row r="13" spans="1:6" ht="18" customHeight="1" x14ac:dyDescent="0.2">
      <c r="A13" s="60" t="s">
        <v>141</v>
      </c>
      <c r="B13" s="249" t="s">
        <v>142</v>
      </c>
      <c r="C13" s="249"/>
      <c r="D13" s="62"/>
      <c r="E13" s="65" t="s">
        <v>143</v>
      </c>
    </row>
    <row r="14" spans="1:6" ht="18" customHeight="1" x14ac:dyDescent="0.25">
      <c r="A14" s="66" t="s">
        <v>144</v>
      </c>
      <c r="B14" s="250" t="s">
        <v>145</v>
      </c>
      <c r="C14" s="250"/>
      <c r="D14" s="59"/>
      <c r="E14" s="67"/>
    </row>
    <row r="15" spans="1:6" ht="18" customHeight="1" x14ac:dyDescent="0.2">
      <c r="A15" s="60" t="s">
        <v>128</v>
      </c>
      <c r="B15" s="249" t="s">
        <v>146</v>
      </c>
      <c r="C15" s="249"/>
      <c r="D15" s="62"/>
      <c r="E15" s="68">
        <v>400</v>
      </c>
    </row>
    <row r="16" spans="1:6" ht="33" customHeight="1" x14ac:dyDescent="0.2">
      <c r="A16" s="60" t="s">
        <v>147</v>
      </c>
      <c r="B16" s="249" t="s">
        <v>148</v>
      </c>
      <c r="C16" s="249"/>
      <c r="D16" s="62"/>
      <c r="E16" s="69" t="s">
        <v>149</v>
      </c>
    </row>
    <row r="17" spans="1:6" ht="37.5" customHeight="1" x14ac:dyDescent="0.2">
      <c r="A17" s="60" t="s">
        <v>134</v>
      </c>
      <c r="B17" s="249" t="s">
        <v>150</v>
      </c>
      <c r="C17" s="249"/>
      <c r="D17" s="62"/>
      <c r="E17" s="69" t="s">
        <v>151</v>
      </c>
      <c r="F17" s="64"/>
    </row>
    <row r="18" spans="1:6" ht="42.75" customHeight="1" x14ac:dyDescent="0.2">
      <c r="A18" s="60" t="s">
        <v>152</v>
      </c>
      <c r="B18" s="249" t="s">
        <v>153</v>
      </c>
      <c r="C18" s="249"/>
      <c r="D18" s="62"/>
      <c r="E18" s="69" t="s">
        <v>154</v>
      </c>
    </row>
    <row r="19" spans="1:6" ht="43.5" customHeight="1" x14ac:dyDescent="0.2">
      <c r="A19" s="60" t="s">
        <v>139</v>
      </c>
      <c r="B19" s="249" t="s">
        <v>155</v>
      </c>
      <c r="C19" s="249"/>
      <c r="D19" s="62"/>
      <c r="E19" s="69" t="s">
        <v>300</v>
      </c>
    </row>
    <row r="20" spans="1:6" ht="37.5" customHeight="1" x14ac:dyDescent="0.2">
      <c r="A20" s="60" t="s">
        <v>156</v>
      </c>
      <c r="B20" s="254" t="s">
        <v>157</v>
      </c>
      <c r="C20" s="254"/>
      <c r="D20" s="62"/>
      <c r="E20" s="69" t="s">
        <v>158</v>
      </c>
    </row>
    <row r="21" spans="1:6" ht="45" customHeight="1" x14ac:dyDescent="0.2">
      <c r="A21" s="60" t="s">
        <v>159</v>
      </c>
      <c r="B21" s="249" t="s">
        <v>160</v>
      </c>
      <c r="C21" s="249"/>
      <c r="D21" s="62"/>
      <c r="E21" s="69" t="s">
        <v>301</v>
      </c>
    </row>
    <row r="22" spans="1:6" ht="40.35" customHeight="1" x14ac:dyDescent="0.2">
      <c r="A22" s="60" t="s">
        <v>161</v>
      </c>
      <c r="B22" s="249" t="s">
        <v>162</v>
      </c>
      <c r="C22" s="249"/>
      <c r="D22" s="62"/>
      <c r="E22" s="70" t="s">
        <v>163</v>
      </c>
    </row>
    <row r="23" spans="1:6" ht="34.5" customHeight="1" x14ac:dyDescent="0.2">
      <c r="A23" s="60" t="s">
        <v>164</v>
      </c>
      <c r="B23" s="249" t="s">
        <v>165</v>
      </c>
      <c r="C23" s="249"/>
      <c r="D23" s="62"/>
      <c r="E23" s="69" t="s">
        <v>302</v>
      </c>
    </row>
    <row r="24" spans="1:6" ht="18" customHeight="1" x14ac:dyDescent="0.2">
      <c r="A24" s="60" t="s">
        <v>166</v>
      </c>
      <c r="B24" s="249" t="s">
        <v>167</v>
      </c>
      <c r="C24" s="249"/>
      <c r="D24" s="62"/>
      <c r="E24" s="68" t="s">
        <v>168</v>
      </c>
    </row>
    <row r="25" spans="1:6" ht="18" customHeight="1" x14ac:dyDescent="0.25">
      <c r="A25" s="66" t="s">
        <v>169</v>
      </c>
      <c r="B25" s="250" t="s">
        <v>170</v>
      </c>
      <c r="C25" s="250"/>
      <c r="D25" s="67"/>
      <c r="E25" s="67"/>
    </row>
    <row r="26" spans="1:6" ht="18" customHeight="1" x14ac:dyDescent="0.25">
      <c r="A26" s="66" t="s">
        <v>171</v>
      </c>
      <c r="B26" s="250" t="s">
        <v>172</v>
      </c>
      <c r="C26" s="250"/>
      <c r="D26" s="71"/>
      <c r="E26" s="67"/>
    </row>
    <row r="27" spans="1:6" ht="21" customHeight="1" x14ac:dyDescent="0.2">
      <c r="A27" s="60" t="s">
        <v>128</v>
      </c>
      <c r="B27" s="249" t="s">
        <v>173</v>
      </c>
      <c r="C27" s="249"/>
      <c r="D27" s="62"/>
      <c r="E27" s="221" t="s">
        <v>174</v>
      </c>
      <c r="F27" s="64"/>
    </row>
    <row r="28" spans="1:6" ht="18" customHeight="1" x14ac:dyDescent="0.2">
      <c r="A28" s="60" t="s">
        <v>175</v>
      </c>
      <c r="B28" s="249" t="s">
        <v>176</v>
      </c>
      <c r="C28" s="249"/>
      <c r="D28" s="62"/>
      <c r="E28" s="62"/>
    </row>
    <row r="29" spans="1:6" ht="18" customHeight="1" x14ac:dyDescent="0.2">
      <c r="A29" s="60" t="s">
        <v>134</v>
      </c>
      <c r="B29" s="253" t="s">
        <v>305</v>
      </c>
      <c r="C29" s="253"/>
      <c r="D29" s="62"/>
      <c r="E29" s="62" t="s">
        <v>178</v>
      </c>
    </row>
    <row r="30" spans="1:6" ht="18" customHeight="1" x14ac:dyDescent="0.25">
      <c r="A30" s="72" t="s">
        <v>179</v>
      </c>
      <c r="B30" s="250" t="s">
        <v>180</v>
      </c>
      <c r="C30" s="250"/>
      <c r="D30" s="71"/>
      <c r="E30" s="67"/>
    </row>
    <row r="31" spans="1:6" ht="48" customHeight="1" x14ac:dyDescent="0.2">
      <c r="A31" s="73" t="s">
        <v>128</v>
      </c>
      <c r="B31" s="252" t="s">
        <v>181</v>
      </c>
      <c r="C31" s="252"/>
      <c r="D31" s="68"/>
      <c r="E31" s="62" t="s">
        <v>182</v>
      </c>
      <c r="F31" s="74"/>
    </row>
    <row r="32" spans="1:6" ht="18" customHeight="1" x14ac:dyDescent="0.2">
      <c r="A32" s="73" t="s">
        <v>175</v>
      </c>
      <c r="B32" s="249" t="s">
        <v>183</v>
      </c>
      <c r="C32" s="249"/>
      <c r="D32" s="62"/>
      <c r="E32" s="62" t="s">
        <v>184</v>
      </c>
    </row>
    <row r="33" spans="1:6" ht="18" customHeight="1" x14ac:dyDescent="0.25">
      <c r="A33" s="72" t="s">
        <v>185</v>
      </c>
      <c r="B33" s="250" t="s">
        <v>186</v>
      </c>
      <c r="C33" s="250"/>
      <c r="D33" s="71"/>
      <c r="E33" s="67"/>
    </row>
    <row r="34" spans="1:6" ht="18" customHeight="1" x14ac:dyDescent="0.25">
      <c r="A34" s="72" t="s">
        <v>187</v>
      </c>
      <c r="B34" s="250" t="s">
        <v>188</v>
      </c>
      <c r="C34" s="250"/>
      <c r="D34" s="71"/>
      <c r="E34" s="67"/>
    </row>
    <row r="35" spans="1:6" ht="18" customHeight="1" x14ac:dyDescent="0.2">
      <c r="A35" s="73" t="s">
        <v>128</v>
      </c>
      <c r="B35" s="249" t="s">
        <v>189</v>
      </c>
      <c r="C35" s="249"/>
      <c r="D35" s="75"/>
      <c r="E35" s="68" t="s">
        <v>190</v>
      </c>
    </row>
    <row r="36" spans="1:6" ht="18" customHeight="1" x14ac:dyDescent="0.2">
      <c r="A36" s="73" t="s">
        <v>175</v>
      </c>
      <c r="B36" s="249" t="s">
        <v>191</v>
      </c>
      <c r="C36" s="249"/>
      <c r="D36" s="62"/>
      <c r="E36" s="221" t="s">
        <v>192</v>
      </c>
    </row>
    <row r="37" spans="1:6" ht="18" customHeight="1" x14ac:dyDescent="0.2">
      <c r="A37" s="73" t="s">
        <v>134</v>
      </c>
      <c r="B37" s="249" t="s">
        <v>193</v>
      </c>
      <c r="C37" s="249"/>
      <c r="D37" s="75"/>
      <c r="E37" s="68" t="s">
        <v>190</v>
      </c>
    </row>
    <row r="38" spans="1:6" ht="18" customHeight="1" x14ac:dyDescent="0.2">
      <c r="A38" s="73"/>
      <c r="B38" s="251"/>
      <c r="C38" s="251"/>
      <c r="D38" s="76"/>
      <c r="E38" s="62"/>
    </row>
    <row r="39" spans="1:6" ht="18" customHeight="1" x14ac:dyDescent="0.25">
      <c r="A39" s="72" t="s">
        <v>194</v>
      </c>
      <c r="B39" s="250" t="s">
        <v>195</v>
      </c>
      <c r="C39" s="250"/>
      <c r="D39" s="77"/>
      <c r="E39" s="67"/>
    </row>
    <row r="40" spans="1:6" ht="18" customHeight="1" x14ac:dyDescent="0.2">
      <c r="A40" s="73"/>
      <c r="B40" s="249"/>
      <c r="C40" s="249"/>
      <c r="D40" s="78"/>
      <c r="E40" s="79"/>
    </row>
    <row r="41" spans="1:6" ht="18" customHeight="1" x14ac:dyDescent="0.2">
      <c r="A41" s="73"/>
      <c r="B41" s="249"/>
      <c r="C41" s="249"/>
      <c r="D41" s="78"/>
      <c r="E41" s="79"/>
    </row>
    <row r="42" spans="1:6" ht="18" customHeight="1" x14ac:dyDescent="0.2">
      <c r="A42" s="73" t="s">
        <v>128</v>
      </c>
      <c r="B42" s="249" t="s">
        <v>191</v>
      </c>
      <c r="C42" s="249"/>
      <c r="D42" s="62"/>
      <c r="E42" s="62" t="s">
        <v>196</v>
      </c>
    </row>
    <row r="43" spans="1:6" ht="18" customHeight="1" x14ac:dyDescent="0.2">
      <c r="A43" s="73" t="s">
        <v>175</v>
      </c>
      <c r="B43" s="249" t="s">
        <v>193</v>
      </c>
      <c r="C43" s="249"/>
      <c r="D43" s="62"/>
      <c r="E43" s="62" t="s">
        <v>196</v>
      </c>
    </row>
    <row r="44" spans="1:6" ht="18" customHeight="1" x14ac:dyDescent="0.25">
      <c r="A44" s="72" t="s">
        <v>128</v>
      </c>
      <c r="B44" s="250" t="s">
        <v>197</v>
      </c>
      <c r="C44" s="250"/>
      <c r="D44" s="71"/>
      <c r="E44" s="67"/>
    </row>
    <row r="45" spans="1:6" ht="18" customHeight="1" x14ac:dyDescent="0.25">
      <c r="A45" s="226" t="s">
        <v>198</v>
      </c>
      <c r="B45" s="242" t="s">
        <v>199</v>
      </c>
      <c r="C45" s="243"/>
      <c r="D45" s="80"/>
      <c r="E45" s="81"/>
    </row>
    <row r="46" spans="1:6" ht="30.75" customHeight="1" x14ac:dyDescent="0.25">
      <c r="A46" s="226" t="s">
        <v>308</v>
      </c>
      <c r="B46" s="244" t="s">
        <v>309</v>
      </c>
      <c r="C46" s="245"/>
      <c r="D46" s="82"/>
      <c r="E46" s="82" t="s">
        <v>200</v>
      </c>
      <c r="F46" s="64"/>
    </row>
    <row r="47" spans="1:6" ht="18" customHeight="1" x14ac:dyDescent="0.25">
      <c r="A47" s="226" t="s">
        <v>310</v>
      </c>
      <c r="B47" s="246" t="s">
        <v>311</v>
      </c>
      <c r="C47" s="247"/>
      <c r="D47" s="71"/>
      <c r="E47" s="67"/>
    </row>
    <row r="49" spans="1:5" x14ac:dyDescent="0.2">
      <c r="A49" s="83" t="s">
        <v>201</v>
      </c>
      <c r="B49" s="84"/>
    </row>
    <row r="50" spans="1:5" ht="8.25" customHeight="1" x14ac:dyDescent="0.2"/>
    <row r="51" spans="1:5" ht="25.5" customHeight="1" x14ac:dyDescent="0.2">
      <c r="A51" s="248" t="s">
        <v>202</v>
      </c>
      <c r="B51" s="248"/>
      <c r="C51" s="248"/>
      <c r="D51" s="248"/>
    </row>
    <row r="52" spans="1:5" x14ac:dyDescent="0.2">
      <c r="A52" t="s">
        <v>203</v>
      </c>
    </row>
    <row r="53" spans="1:5" x14ac:dyDescent="0.2">
      <c r="A53" t="s">
        <v>204</v>
      </c>
    </row>
    <row r="56" spans="1:5" ht="15" x14ac:dyDescent="0.25">
      <c r="A56" s="85" t="s">
        <v>205</v>
      </c>
      <c r="B56" s="85"/>
      <c r="C56" s="86" t="s">
        <v>206</v>
      </c>
      <c r="E56" t="s">
        <v>206</v>
      </c>
    </row>
    <row r="57" spans="1:5" x14ac:dyDescent="0.2">
      <c r="A57" s="87" t="s">
        <v>207</v>
      </c>
      <c r="B57" s="87"/>
      <c r="C57" s="88" t="s">
        <v>208</v>
      </c>
      <c r="D57" s="87"/>
      <c r="E57" s="87" t="s">
        <v>209</v>
      </c>
    </row>
    <row r="60" spans="1:5" ht="18.75" customHeight="1" x14ac:dyDescent="0.2">
      <c r="A60" s="89"/>
      <c r="B60" s="90"/>
      <c r="C60" s="90"/>
      <c r="D60" s="90"/>
      <c r="E60" s="90"/>
    </row>
    <row r="61" spans="1:5" ht="26.25" customHeight="1" x14ac:dyDescent="0.2">
      <c r="A61" s="241"/>
      <c r="B61" s="241"/>
      <c r="C61" s="241"/>
      <c r="D61" s="241"/>
      <c r="E61" s="241"/>
    </row>
    <row r="62" spans="1:5" ht="29.25" customHeight="1" x14ac:dyDescent="0.2">
      <c r="A62" s="241"/>
      <c r="B62" s="241"/>
      <c r="C62" s="241"/>
      <c r="D62" s="241"/>
      <c r="E62" s="241"/>
    </row>
    <row r="63" spans="1:5" ht="17.25" customHeight="1" x14ac:dyDescent="0.2">
      <c r="A63" s="241"/>
      <c r="B63" s="241"/>
      <c r="C63" s="241"/>
      <c r="D63" s="241"/>
      <c r="E63" s="241"/>
    </row>
    <row r="64" spans="1:5" ht="38.25" customHeight="1" x14ac:dyDescent="0.2">
      <c r="A64" s="241"/>
      <c r="B64" s="241"/>
      <c r="C64" s="241"/>
      <c r="D64" s="241"/>
      <c r="E64" s="241"/>
    </row>
    <row r="65" spans="1:5" ht="28.5" customHeight="1" x14ac:dyDescent="0.2">
      <c r="A65" s="241"/>
      <c r="B65" s="241"/>
      <c r="C65" s="241"/>
      <c r="D65" s="241"/>
      <c r="E65" s="241"/>
    </row>
    <row r="66" spans="1:5" ht="15.75" customHeight="1" x14ac:dyDescent="0.2">
      <c r="A66" s="241"/>
      <c r="B66" s="241"/>
      <c r="C66" s="241"/>
      <c r="D66" s="241"/>
      <c r="E66" s="241"/>
    </row>
    <row r="67" spans="1:5" ht="12.75" customHeight="1" x14ac:dyDescent="0.2">
      <c r="A67" s="240"/>
      <c r="B67" s="240"/>
      <c r="C67" s="240"/>
      <c r="D67" s="240"/>
      <c r="E67" s="240"/>
    </row>
    <row r="68" spans="1:5" ht="12.75" customHeight="1" x14ac:dyDescent="0.2">
      <c r="A68" s="240"/>
      <c r="B68" s="240"/>
      <c r="C68" s="240"/>
      <c r="D68" s="240"/>
      <c r="E68" s="240"/>
    </row>
  </sheetData>
  <sheetProtection selectLockedCells="1" selectUnlockedCells="1"/>
  <mergeCells count="57">
    <mergeCell ref="A2:B2"/>
    <mergeCell ref="D2:E2"/>
    <mergeCell ref="A3:B3"/>
    <mergeCell ref="D3:E3"/>
    <mergeCell ref="D4:E4"/>
    <mergeCell ref="A5:B5"/>
    <mergeCell ref="D5:E5"/>
    <mergeCell ref="A4:B4"/>
    <mergeCell ref="A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51:D51"/>
    <mergeCell ref="A61:E61"/>
    <mergeCell ref="A68:E68"/>
    <mergeCell ref="A62:E62"/>
    <mergeCell ref="A63:E63"/>
    <mergeCell ref="A64:E64"/>
    <mergeCell ref="A65:E65"/>
    <mergeCell ref="A66:E66"/>
    <mergeCell ref="A67:E67"/>
  </mergeCells>
  <pageMargins left="0.75" right="0.75" top="1" bottom="1" header="0.51180555555555551" footer="0.51180555555555551"/>
  <pageSetup paperSize="9" scale="55" firstPageNumber="0" orientation="portrait" horizontalDpi="300" verticalDpi="300" r:id="rId1"/>
  <headerFooter alignWithMargins="0"/>
  <rowBreaks count="1" manualBreakCount="1">
    <brk id="60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BreakPreview" zoomScaleSheetLayoutView="100" workbookViewId="0">
      <selection activeCell="F8" sqref="F8"/>
    </sheetView>
  </sheetViews>
  <sheetFormatPr defaultRowHeight="12.75" x14ac:dyDescent="0.2"/>
  <cols>
    <col min="1" max="1" width="5.42578125" customWidth="1"/>
    <col min="2" max="2" width="29.42578125" customWidth="1"/>
    <col min="3" max="3" width="38.85546875" customWidth="1"/>
    <col min="4" max="4" width="0" hidden="1" customWidth="1"/>
    <col min="5" max="5" width="21.5703125" customWidth="1"/>
    <col min="6" max="6" width="21.7109375" customWidth="1"/>
    <col min="7" max="7" width="20.85546875" customWidth="1"/>
  </cols>
  <sheetData>
    <row r="1" spans="1:7" x14ac:dyDescent="0.2">
      <c r="A1" s="91" t="s">
        <v>0</v>
      </c>
    </row>
    <row r="2" spans="1:7" ht="14.25" customHeight="1" x14ac:dyDescent="0.2">
      <c r="A2" s="92" t="s">
        <v>1</v>
      </c>
      <c r="B2" s="93"/>
      <c r="C2" s="277" t="s">
        <v>210</v>
      </c>
      <c r="D2" s="277"/>
      <c r="E2" s="278" t="s">
        <v>211</v>
      </c>
      <c r="F2" s="278"/>
      <c r="G2" s="50"/>
    </row>
    <row r="3" spans="1:7" ht="15" customHeight="1" x14ac:dyDescent="0.25">
      <c r="A3" s="275"/>
      <c r="B3" s="275"/>
      <c r="C3" s="279"/>
      <c r="D3" s="279"/>
      <c r="E3" s="261" t="s">
        <v>120</v>
      </c>
      <c r="F3" s="261"/>
    </row>
    <row r="4" spans="1:7" ht="18.75" customHeight="1" x14ac:dyDescent="0.25">
      <c r="A4" s="274"/>
      <c r="B4" s="274"/>
      <c r="C4" s="275" t="s">
        <v>212</v>
      </c>
      <c r="D4" s="275"/>
      <c r="E4" s="262" t="s">
        <v>121</v>
      </c>
      <c r="F4" s="262"/>
    </row>
    <row r="5" spans="1:7" ht="15" x14ac:dyDescent="0.25">
      <c r="A5" s="94" t="s">
        <v>3</v>
      </c>
      <c r="B5" s="93"/>
      <c r="C5" s="95" t="s">
        <v>313</v>
      </c>
      <c r="D5" s="52"/>
      <c r="E5" s="276" t="s">
        <v>122</v>
      </c>
      <c r="F5" s="276"/>
    </row>
    <row r="6" spans="1:7" ht="14.25" x14ac:dyDescent="0.2">
      <c r="A6" s="255" t="s">
        <v>299</v>
      </c>
      <c r="B6" s="255"/>
      <c r="C6" s="96"/>
      <c r="D6" s="97"/>
      <c r="E6" s="274"/>
      <c r="F6" s="274"/>
    </row>
    <row r="7" spans="1:7" ht="25.5" x14ac:dyDescent="0.2">
      <c r="A7" s="271"/>
      <c r="B7" s="271"/>
      <c r="C7" s="271"/>
      <c r="D7" s="98"/>
      <c r="E7" s="99" t="s">
        <v>123</v>
      </c>
      <c r="F7" s="100" t="s">
        <v>213</v>
      </c>
    </row>
    <row r="8" spans="1:7" ht="17.25" customHeight="1" x14ac:dyDescent="0.2">
      <c r="A8" s="101" t="s">
        <v>128</v>
      </c>
      <c r="B8" s="272" t="s">
        <v>214</v>
      </c>
      <c r="C8" s="272"/>
      <c r="D8" s="102"/>
      <c r="E8" s="103"/>
      <c r="F8" s="103" t="s">
        <v>215</v>
      </c>
    </row>
    <row r="9" spans="1:7" ht="17.25" customHeight="1" x14ac:dyDescent="0.2">
      <c r="A9" s="104" t="s">
        <v>216</v>
      </c>
      <c r="B9" s="273" t="s">
        <v>217</v>
      </c>
      <c r="C9" s="273"/>
      <c r="D9" s="102"/>
      <c r="E9" s="105"/>
      <c r="F9" s="105"/>
    </row>
    <row r="10" spans="1:7" ht="17.25" customHeight="1" x14ac:dyDescent="0.2">
      <c r="A10" s="106" t="s">
        <v>218</v>
      </c>
      <c r="B10" s="270" t="s">
        <v>219</v>
      </c>
      <c r="C10" s="270"/>
      <c r="D10" s="102"/>
      <c r="E10" s="107"/>
      <c r="F10" s="107" t="s">
        <v>220</v>
      </c>
    </row>
    <row r="11" spans="1:7" ht="17.25" customHeight="1" x14ac:dyDescent="0.2">
      <c r="A11" s="106" t="s">
        <v>221</v>
      </c>
      <c r="B11" s="270" t="s">
        <v>222</v>
      </c>
      <c r="C11" s="270"/>
      <c r="D11" s="102"/>
      <c r="E11" s="107"/>
      <c r="F11" s="107" t="s">
        <v>223</v>
      </c>
    </row>
    <row r="12" spans="1:7" ht="19.5" customHeight="1" x14ac:dyDescent="0.2">
      <c r="A12" s="106" t="s">
        <v>224</v>
      </c>
      <c r="B12" s="270" t="s">
        <v>225</v>
      </c>
      <c r="C12" s="270"/>
      <c r="D12" s="102"/>
      <c r="E12" s="108"/>
      <c r="F12" s="108"/>
      <c r="G12" s="64"/>
    </row>
    <row r="13" spans="1:7" ht="17.25" customHeight="1" x14ac:dyDescent="0.2">
      <c r="A13" s="106" t="s">
        <v>226</v>
      </c>
      <c r="B13" s="270" t="s">
        <v>227</v>
      </c>
      <c r="C13" s="270"/>
      <c r="D13" s="102"/>
      <c r="E13" s="107"/>
      <c r="F13" s="223" t="s">
        <v>228</v>
      </c>
    </row>
    <row r="14" spans="1:7" ht="17.25" customHeight="1" x14ac:dyDescent="0.2">
      <c r="A14" s="106" t="s">
        <v>229</v>
      </c>
      <c r="B14" s="267" t="s">
        <v>230</v>
      </c>
      <c r="C14" s="267"/>
      <c r="D14" s="102"/>
      <c r="E14" s="108"/>
      <c r="F14" s="108"/>
      <c r="G14" s="64"/>
    </row>
    <row r="15" spans="1:7" ht="26.25" customHeight="1" x14ac:dyDescent="0.2">
      <c r="A15" s="106" t="s">
        <v>231</v>
      </c>
      <c r="B15" s="267" t="s">
        <v>232</v>
      </c>
      <c r="C15" s="267"/>
      <c r="D15" s="102"/>
      <c r="E15" s="107"/>
      <c r="F15" s="109" t="s">
        <v>233</v>
      </c>
    </row>
    <row r="16" spans="1:7" ht="17.25" customHeight="1" x14ac:dyDescent="0.2">
      <c r="A16" s="106" t="s">
        <v>234</v>
      </c>
      <c r="B16" s="267" t="s">
        <v>235</v>
      </c>
      <c r="C16" s="267"/>
      <c r="D16" s="102"/>
      <c r="E16" s="110"/>
      <c r="F16" s="110" t="s">
        <v>236</v>
      </c>
    </row>
    <row r="17" spans="1:8" ht="17.25" customHeight="1" x14ac:dyDescent="0.2">
      <c r="A17" s="106" t="s">
        <v>237</v>
      </c>
      <c r="B17" s="267" t="s">
        <v>238</v>
      </c>
      <c r="C17" s="267"/>
      <c r="D17" s="102"/>
      <c r="E17" s="111"/>
      <c r="F17" s="111" t="s">
        <v>239</v>
      </c>
    </row>
    <row r="18" spans="1:8" ht="17.25" customHeight="1" x14ac:dyDescent="0.2">
      <c r="A18" s="106" t="s">
        <v>240</v>
      </c>
      <c r="B18" s="267" t="s">
        <v>241</v>
      </c>
      <c r="C18" s="267"/>
      <c r="D18" s="102"/>
      <c r="E18" s="107"/>
      <c r="F18" s="223"/>
      <c r="G18" s="64"/>
    </row>
    <row r="19" spans="1:8" ht="17.25" customHeight="1" x14ac:dyDescent="0.2">
      <c r="A19" s="106" t="s">
        <v>242</v>
      </c>
      <c r="B19" s="267" t="s">
        <v>243</v>
      </c>
      <c r="C19" s="267"/>
      <c r="D19" s="112"/>
      <c r="E19" s="107"/>
      <c r="F19" s="107"/>
    </row>
    <row r="20" spans="1:8" ht="39.75" customHeight="1" x14ac:dyDescent="0.2">
      <c r="A20" s="113" t="s">
        <v>244</v>
      </c>
      <c r="B20" s="269" t="s">
        <v>245</v>
      </c>
      <c r="C20" s="269"/>
      <c r="D20" s="112"/>
      <c r="E20" s="114"/>
      <c r="F20" s="114"/>
    </row>
    <row r="21" spans="1:8" ht="17.25" customHeight="1" x14ac:dyDescent="0.2">
      <c r="A21" s="106" t="s">
        <v>246</v>
      </c>
      <c r="B21" s="266" t="s">
        <v>247</v>
      </c>
      <c r="C21" s="266"/>
      <c r="D21" s="98"/>
      <c r="E21" s="107"/>
      <c r="F21" s="107" t="s">
        <v>303</v>
      </c>
    </row>
    <row r="22" spans="1:8" ht="51.75" customHeight="1" x14ac:dyDescent="0.2">
      <c r="A22" s="106" t="s">
        <v>248</v>
      </c>
      <c r="B22" s="266" t="s">
        <v>249</v>
      </c>
      <c r="C22" s="266"/>
      <c r="D22" s="98"/>
      <c r="E22" s="107"/>
      <c r="F22" s="107" t="s">
        <v>250</v>
      </c>
      <c r="G22" s="115"/>
      <c r="H22" s="64"/>
    </row>
    <row r="23" spans="1:8" ht="25.5" customHeight="1" x14ac:dyDescent="0.2">
      <c r="A23" s="60" t="s">
        <v>251</v>
      </c>
      <c r="B23" s="266" t="s">
        <v>252</v>
      </c>
      <c r="C23" s="266"/>
      <c r="D23" s="112"/>
      <c r="E23" s="107"/>
      <c r="F23" s="107" t="s">
        <v>304</v>
      </c>
      <c r="G23" s="74"/>
    </row>
    <row r="24" spans="1:8" ht="54.75" customHeight="1" x14ac:dyDescent="0.2">
      <c r="A24" s="60" t="s">
        <v>253</v>
      </c>
      <c r="B24" s="266" t="s">
        <v>254</v>
      </c>
      <c r="C24" s="266"/>
      <c r="D24" s="112"/>
      <c r="E24" s="107"/>
      <c r="F24" s="107" t="s">
        <v>255</v>
      </c>
      <c r="G24" s="115"/>
    </row>
    <row r="25" spans="1:8" ht="17.25" customHeight="1" x14ac:dyDescent="0.2">
      <c r="A25" s="106" t="s">
        <v>256</v>
      </c>
      <c r="B25" s="116" t="s">
        <v>230</v>
      </c>
      <c r="C25" s="116"/>
      <c r="D25" s="102"/>
      <c r="E25" s="108"/>
      <c r="F25" s="108"/>
      <c r="G25" s="64"/>
    </row>
    <row r="26" spans="1:8" ht="45" customHeight="1" x14ac:dyDescent="0.2">
      <c r="A26" s="106" t="s">
        <v>257</v>
      </c>
      <c r="B26" s="268" t="s">
        <v>258</v>
      </c>
      <c r="C26" s="268"/>
      <c r="D26" s="102"/>
      <c r="E26" s="107"/>
      <c r="F26" s="109" t="s">
        <v>233</v>
      </c>
      <c r="G26" s="117"/>
    </row>
    <row r="27" spans="1:8" ht="18" customHeight="1" x14ac:dyDescent="0.2">
      <c r="A27" s="106" t="s">
        <v>259</v>
      </c>
      <c r="B27" s="267" t="s">
        <v>260</v>
      </c>
      <c r="C27" s="267"/>
      <c r="D27" s="118"/>
      <c r="E27" s="107"/>
      <c r="F27" s="107" t="s">
        <v>261</v>
      </c>
      <c r="G27" s="64"/>
    </row>
    <row r="28" spans="1:8" ht="17.25" customHeight="1" x14ac:dyDescent="0.2">
      <c r="A28" s="60" t="s">
        <v>262</v>
      </c>
      <c r="B28" s="263" t="s">
        <v>263</v>
      </c>
      <c r="C28" s="263"/>
      <c r="D28" s="119"/>
      <c r="E28" s="107"/>
      <c r="F28" s="107" t="s">
        <v>239</v>
      </c>
      <c r="G28" s="64"/>
    </row>
    <row r="29" spans="1:8" ht="25.5" customHeight="1" x14ac:dyDescent="0.2">
      <c r="A29" s="60" t="s">
        <v>264</v>
      </c>
      <c r="B29" s="263" t="s">
        <v>265</v>
      </c>
      <c r="C29" s="263"/>
      <c r="D29" s="120"/>
      <c r="E29" s="108"/>
      <c r="F29" s="108"/>
      <c r="G29" s="74"/>
    </row>
    <row r="30" spans="1:8" ht="17.25" customHeight="1" x14ac:dyDescent="0.2">
      <c r="A30" s="101" t="s">
        <v>147</v>
      </c>
      <c r="B30" s="265" t="s">
        <v>266</v>
      </c>
      <c r="C30" s="265"/>
      <c r="D30" s="112"/>
      <c r="E30" s="103"/>
      <c r="F30" s="103" t="s">
        <v>215</v>
      </c>
      <c r="G30" s="64"/>
    </row>
    <row r="31" spans="1:8" ht="17.25" customHeight="1" x14ac:dyDescent="0.2">
      <c r="A31" s="101" t="s">
        <v>267</v>
      </c>
      <c r="B31" s="265" t="s">
        <v>268</v>
      </c>
      <c r="C31" s="265"/>
      <c r="D31" s="112"/>
      <c r="E31" s="121"/>
      <c r="F31" s="121"/>
      <c r="G31" s="64"/>
    </row>
    <row r="32" spans="1:8" ht="17.25" customHeight="1" x14ac:dyDescent="0.2">
      <c r="A32" s="122" t="s">
        <v>216</v>
      </c>
      <c r="B32" s="266" t="s">
        <v>269</v>
      </c>
      <c r="C32" s="266"/>
      <c r="D32" s="112"/>
      <c r="E32" s="108"/>
      <c r="F32" s="107" t="s">
        <v>220</v>
      </c>
      <c r="G32" s="64"/>
    </row>
    <row r="33" spans="1:7" ht="17.25" customHeight="1" x14ac:dyDescent="0.2">
      <c r="A33" s="122" t="s">
        <v>244</v>
      </c>
      <c r="B33" s="266" t="s">
        <v>270</v>
      </c>
      <c r="C33" s="266"/>
      <c r="D33" s="112"/>
      <c r="E33" s="107"/>
      <c r="F33" s="107" t="s">
        <v>220</v>
      </c>
      <c r="G33" s="64"/>
    </row>
    <row r="34" spans="1:7" ht="45" customHeight="1" x14ac:dyDescent="0.2">
      <c r="A34" s="101" t="s">
        <v>294</v>
      </c>
      <c r="B34" s="267" t="s">
        <v>271</v>
      </c>
      <c r="C34" s="267"/>
      <c r="D34" s="112"/>
      <c r="E34" s="103"/>
      <c r="F34" s="103"/>
      <c r="G34" s="74"/>
    </row>
    <row r="35" spans="1:7" ht="27.75" customHeight="1" x14ac:dyDescent="0.2">
      <c r="A35" s="123" t="s">
        <v>152</v>
      </c>
      <c r="B35" s="264" t="s">
        <v>272</v>
      </c>
      <c r="C35" s="264"/>
      <c r="D35" s="112"/>
      <c r="E35" s="121"/>
      <c r="F35" s="121"/>
      <c r="G35" s="64"/>
    </row>
    <row r="36" spans="1:7" ht="14.25" x14ac:dyDescent="0.2">
      <c r="A36" s="124"/>
      <c r="B36" s="124"/>
      <c r="C36" s="124"/>
      <c r="D36" s="124"/>
      <c r="E36" s="125"/>
      <c r="F36" s="125"/>
      <c r="G36" s="64"/>
    </row>
    <row r="37" spans="1:7" x14ac:dyDescent="0.2">
      <c r="A37" s="83" t="s">
        <v>201</v>
      </c>
      <c r="B37" s="84"/>
      <c r="F37" s="125"/>
      <c r="G37" s="64"/>
    </row>
    <row r="38" spans="1:7" x14ac:dyDescent="0.2">
      <c r="F38" s="125"/>
      <c r="G38" s="64"/>
    </row>
    <row r="39" spans="1:7" x14ac:dyDescent="0.2">
      <c r="A39" t="s">
        <v>273</v>
      </c>
      <c r="F39" s="125"/>
    </row>
    <row r="40" spans="1:7" x14ac:dyDescent="0.2">
      <c r="A40" t="s">
        <v>274</v>
      </c>
      <c r="F40" s="125"/>
    </row>
    <row r="41" spans="1:7" x14ac:dyDescent="0.2">
      <c r="A41" t="s">
        <v>275</v>
      </c>
      <c r="F41" s="125"/>
    </row>
    <row r="42" spans="1:7" x14ac:dyDescent="0.2">
      <c r="A42" t="s">
        <v>276</v>
      </c>
      <c r="F42" s="125"/>
    </row>
    <row r="43" spans="1:7" x14ac:dyDescent="0.2">
      <c r="A43" t="s">
        <v>277</v>
      </c>
      <c r="F43" s="125"/>
    </row>
    <row r="44" spans="1:7" x14ac:dyDescent="0.2">
      <c r="F44" s="125"/>
    </row>
    <row r="45" spans="1:7" x14ac:dyDescent="0.2">
      <c r="F45" s="125"/>
    </row>
    <row r="46" spans="1:7" ht="15" x14ac:dyDescent="0.25">
      <c r="A46" s="85" t="s">
        <v>278</v>
      </c>
      <c r="C46" s="126" t="s">
        <v>278</v>
      </c>
      <c r="E46" s="85" t="s">
        <v>278</v>
      </c>
    </row>
    <row r="47" spans="1:7" x14ac:dyDescent="0.2">
      <c r="A47" s="87" t="s">
        <v>279</v>
      </c>
      <c r="C47" s="88" t="s">
        <v>280</v>
      </c>
      <c r="E47" s="87" t="s">
        <v>281</v>
      </c>
    </row>
    <row r="48" spans="1:7" x14ac:dyDescent="0.2">
      <c r="E48" s="87"/>
    </row>
    <row r="54" spans="2:2" x14ac:dyDescent="0.2">
      <c r="B54" s="127"/>
    </row>
  </sheetData>
  <sheetProtection selectLockedCells="1" selectUnlockedCells="1"/>
  <mergeCells count="39">
    <mergeCell ref="C2:D2"/>
    <mergeCell ref="E2:F2"/>
    <mergeCell ref="A3:B3"/>
    <mergeCell ref="C3:D3"/>
    <mergeCell ref="E3:F3"/>
    <mergeCell ref="A4:B4"/>
    <mergeCell ref="C4:D4"/>
    <mergeCell ref="E4:F4"/>
    <mergeCell ref="E5:F5"/>
    <mergeCell ref="A6:B6"/>
    <mergeCell ref="E6:F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</mergeCells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53"/>
  <sheetViews>
    <sheetView tabSelected="1" view="pageBreakPreview" topLeftCell="A22" zoomScaleSheetLayoutView="100" workbookViewId="0">
      <selection activeCell="D51" sqref="D51"/>
    </sheetView>
  </sheetViews>
  <sheetFormatPr defaultRowHeight="12.75" x14ac:dyDescent="0.2"/>
  <cols>
    <col min="1" max="1" width="24.5703125" style="128" customWidth="1"/>
    <col min="2" max="2" width="20.7109375" style="128" customWidth="1"/>
    <col min="3" max="3" width="18.140625" style="128" customWidth="1"/>
    <col min="4" max="4" width="23.42578125" style="128" customWidth="1"/>
    <col min="5" max="5" width="18.85546875" style="128" customWidth="1"/>
    <col min="6" max="6" width="20.7109375" style="128" customWidth="1"/>
    <col min="7" max="7" width="14.140625" style="129" customWidth="1"/>
    <col min="8" max="8" width="9.140625" style="129"/>
    <col min="9" max="9" width="11.28515625" style="129" customWidth="1"/>
    <col min="10" max="16384" width="9.140625" style="129"/>
  </cols>
  <sheetData>
    <row r="1" spans="1:9" ht="46.5" customHeight="1" x14ac:dyDescent="0.2">
      <c r="A1" s="280" t="s">
        <v>317</v>
      </c>
      <c r="B1" s="281"/>
      <c r="C1" s="130"/>
      <c r="D1" s="131" t="s">
        <v>306</v>
      </c>
      <c r="E1" s="132"/>
      <c r="F1" s="133" t="s">
        <v>319</v>
      </c>
    </row>
    <row r="2" spans="1:9" ht="9" customHeight="1" x14ac:dyDescent="0.2">
      <c r="A2" s="282"/>
      <c r="B2" s="283"/>
      <c r="C2" s="134"/>
      <c r="D2" s="135" t="s">
        <v>282</v>
      </c>
      <c r="E2" s="136"/>
      <c r="F2" s="137"/>
    </row>
    <row r="3" spans="1:9" x14ac:dyDescent="0.2">
      <c r="A3" s="138" t="s">
        <v>3</v>
      </c>
      <c r="B3" s="232">
        <v>386933801</v>
      </c>
      <c r="C3" s="134"/>
      <c r="D3" s="139"/>
      <c r="E3" s="136"/>
      <c r="F3" s="140"/>
    </row>
    <row r="4" spans="1:9" x14ac:dyDescent="0.2">
      <c r="A4" s="141"/>
      <c r="B4" s="142"/>
      <c r="C4" s="143"/>
      <c r="D4" s="144" t="s">
        <v>321</v>
      </c>
      <c r="E4" s="145"/>
      <c r="F4" s="146"/>
    </row>
    <row r="5" spans="1:9" ht="6.75" customHeight="1" x14ac:dyDescent="0.2"/>
    <row r="6" spans="1:9" ht="40.5" customHeight="1" x14ac:dyDescent="0.2">
      <c r="A6" s="147" t="s">
        <v>5</v>
      </c>
      <c r="B6" s="148" t="s">
        <v>6</v>
      </c>
      <c r="C6" s="148" t="s">
        <v>7</v>
      </c>
      <c r="D6" s="147" t="s">
        <v>8</v>
      </c>
      <c r="E6" s="148" t="s">
        <v>6</v>
      </c>
      <c r="F6" s="148" t="s">
        <v>9</v>
      </c>
    </row>
    <row r="7" spans="1:9" x14ac:dyDescent="0.2">
      <c r="A7" s="149" t="s">
        <v>10</v>
      </c>
      <c r="B7" s="150">
        <f>B8+B9+B19+B20+B24</f>
        <v>13597612.939999999</v>
      </c>
      <c r="C7" s="150">
        <f>C8+C9+C19+C20+C24</f>
        <v>13251982.340000002</v>
      </c>
      <c r="D7" s="229" t="s">
        <v>11</v>
      </c>
      <c r="E7" s="150">
        <f>E8+E9+E12+E13+E14</f>
        <v>13581738.140000001</v>
      </c>
      <c r="F7" s="150">
        <f>F8+F9+F12+F13+F14</f>
        <v>13094597.209999999</v>
      </c>
    </row>
    <row r="8" spans="1:9" x14ac:dyDescent="0.2">
      <c r="A8" s="152" t="s">
        <v>12</v>
      </c>
      <c r="B8" s="153"/>
      <c r="C8" s="153"/>
      <c r="D8" s="207" t="s">
        <v>14</v>
      </c>
      <c r="E8" s="153">
        <v>15210533.34</v>
      </c>
      <c r="F8" s="153">
        <v>15941580.539999999</v>
      </c>
      <c r="I8" s="154"/>
    </row>
    <row r="9" spans="1:9" x14ac:dyDescent="0.2">
      <c r="A9" s="152" t="s">
        <v>16</v>
      </c>
      <c r="B9" s="155">
        <f>B10+B17+B18</f>
        <v>13597612.939999999</v>
      </c>
      <c r="C9" s="155">
        <f>C10+C17+C18</f>
        <v>13251982.340000002</v>
      </c>
      <c r="D9" s="206" t="s">
        <v>17</v>
      </c>
      <c r="E9" s="155">
        <f>E10+E11</f>
        <v>-1628795.2000000002</v>
      </c>
      <c r="F9" s="155">
        <f>F10+F11</f>
        <v>-2846983.33</v>
      </c>
    </row>
    <row r="10" spans="1:9" x14ac:dyDescent="0.2">
      <c r="A10" s="156" t="s">
        <v>18</v>
      </c>
      <c r="B10" s="157">
        <f>B11+B13+B14+B15+B16</f>
        <v>13597612.939999999</v>
      </c>
      <c r="C10" s="157">
        <f>C11+C13+C14+C15+C16</f>
        <v>13251982.340000002</v>
      </c>
      <c r="D10" s="158" t="s">
        <v>283</v>
      </c>
      <c r="E10" s="159"/>
      <c r="F10" s="159"/>
    </row>
    <row r="11" spans="1:9" x14ac:dyDescent="0.2">
      <c r="A11" s="156" t="s">
        <v>21</v>
      </c>
      <c r="B11" s="159"/>
      <c r="C11" s="159">
        <f>C12</f>
        <v>165177</v>
      </c>
      <c r="D11" s="158" t="s">
        <v>284</v>
      </c>
      <c r="E11" s="159">
        <f>RZiS!D44</f>
        <v>-1628795.2000000002</v>
      </c>
      <c r="F11" s="235">
        <v>-2846983.33</v>
      </c>
    </row>
    <row r="12" spans="1:9" ht="29.25" x14ac:dyDescent="0.2">
      <c r="A12" s="156" t="s">
        <v>25</v>
      </c>
      <c r="B12" s="159"/>
      <c r="C12" s="159">
        <v>165177</v>
      </c>
      <c r="D12" s="206" t="s">
        <v>28</v>
      </c>
      <c r="E12" s="160"/>
      <c r="F12" s="160"/>
    </row>
    <row r="13" spans="1:9" ht="19.5" x14ac:dyDescent="0.2">
      <c r="A13" s="156" t="s">
        <v>26</v>
      </c>
      <c r="B13" s="159">
        <v>12688586.59</v>
      </c>
      <c r="C13" s="159">
        <v>12353590.630000001</v>
      </c>
      <c r="D13" s="206" t="s">
        <v>30</v>
      </c>
      <c r="E13" s="160"/>
      <c r="F13" s="160"/>
    </row>
    <row r="14" spans="1:9" x14ac:dyDescent="0.2">
      <c r="A14" s="156" t="s">
        <v>29</v>
      </c>
      <c r="B14" s="159">
        <v>284625</v>
      </c>
      <c r="C14" s="159">
        <v>254925</v>
      </c>
      <c r="D14" s="228" t="s">
        <v>307</v>
      </c>
      <c r="E14" s="222"/>
      <c r="F14" s="222"/>
    </row>
    <row r="15" spans="1:9" ht="22.5" x14ac:dyDescent="0.2">
      <c r="A15" s="156" t="s">
        <v>32</v>
      </c>
      <c r="B15" s="159"/>
      <c r="C15" s="159">
        <v>0</v>
      </c>
      <c r="D15" s="230" t="s">
        <v>35</v>
      </c>
      <c r="E15" s="227"/>
      <c r="F15" s="227"/>
    </row>
    <row r="16" spans="1:9" ht="22.5" x14ac:dyDescent="0.2">
      <c r="A16" s="156" t="s">
        <v>33</v>
      </c>
      <c r="B16" s="159">
        <v>624401.35</v>
      </c>
      <c r="C16" s="159">
        <v>478289.71</v>
      </c>
      <c r="D16" s="230" t="s">
        <v>39</v>
      </c>
      <c r="E16" s="150">
        <f>E17+E18+E29+E30</f>
        <v>15874.8</v>
      </c>
      <c r="F16" s="150">
        <f>F17+F18+F29+F30</f>
        <v>162070.17000000001</v>
      </c>
    </row>
    <row r="17" spans="1:6" ht="25.5" customHeight="1" x14ac:dyDescent="0.2">
      <c r="A17" s="156" t="s">
        <v>37</v>
      </c>
      <c r="B17" s="159"/>
      <c r="C17" s="159"/>
      <c r="D17" s="231" t="s">
        <v>43</v>
      </c>
      <c r="E17" s="150"/>
      <c r="F17" s="150"/>
    </row>
    <row r="18" spans="1:6" ht="19.5" x14ac:dyDescent="0.2">
      <c r="A18" s="156" t="s">
        <v>41</v>
      </c>
      <c r="B18" s="159"/>
      <c r="C18" s="159"/>
      <c r="D18" s="231" t="s">
        <v>47</v>
      </c>
      <c r="E18" s="220">
        <f>SUM(E19:E25)+E26</f>
        <v>15874.8</v>
      </c>
      <c r="F18" s="220">
        <f>SUM(F19:F25)+F26</f>
        <v>162070.17000000001</v>
      </c>
    </row>
    <row r="19" spans="1:6" ht="19.5" x14ac:dyDescent="0.2">
      <c r="A19" s="152" t="s">
        <v>45</v>
      </c>
      <c r="B19" s="153"/>
      <c r="C19" s="153"/>
      <c r="D19" s="156" t="s">
        <v>50</v>
      </c>
      <c r="E19" s="159">
        <v>716.48</v>
      </c>
      <c r="F19" s="159">
        <v>4216.6499999999996</v>
      </c>
    </row>
    <row r="20" spans="1:6" ht="24.75" customHeight="1" x14ac:dyDescent="0.2">
      <c r="A20" s="152" t="s">
        <v>49</v>
      </c>
      <c r="B20" s="210">
        <f>B21+B22+B23</f>
        <v>0</v>
      </c>
      <c r="C20" s="210">
        <f>C21+C22+C23</f>
        <v>0</v>
      </c>
      <c r="D20" s="156" t="s">
        <v>54</v>
      </c>
      <c r="E20" s="159">
        <v>1387</v>
      </c>
      <c r="F20" s="159">
        <v>2511</v>
      </c>
    </row>
    <row r="21" spans="1:6" ht="24" customHeight="1" x14ac:dyDescent="0.2">
      <c r="A21" s="156" t="s">
        <v>52</v>
      </c>
      <c r="B21" s="159"/>
      <c r="C21" s="159"/>
      <c r="D21" s="161" t="s">
        <v>57</v>
      </c>
      <c r="E21" s="159">
        <v>10864.32</v>
      </c>
      <c r="F21" s="159">
        <v>44243.39</v>
      </c>
    </row>
    <row r="22" spans="1:6" ht="19.5" x14ac:dyDescent="0.2">
      <c r="A22" s="156" t="s">
        <v>56</v>
      </c>
      <c r="B22" s="159"/>
      <c r="C22" s="159"/>
      <c r="D22" s="156" t="s">
        <v>60</v>
      </c>
      <c r="E22" s="159">
        <v>2907</v>
      </c>
      <c r="F22" s="159">
        <v>106346.8</v>
      </c>
    </row>
    <row r="23" spans="1:6" ht="19.5" x14ac:dyDescent="0.2">
      <c r="A23" s="156" t="s">
        <v>59</v>
      </c>
      <c r="B23" s="159"/>
      <c r="C23" s="159"/>
      <c r="D23" s="156" t="s">
        <v>64</v>
      </c>
      <c r="E23" s="162"/>
      <c r="F23" s="162">
        <v>67.290000000000006</v>
      </c>
    </row>
    <row r="24" spans="1:6" ht="34.5" customHeight="1" x14ac:dyDescent="0.2">
      <c r="A24" s="152" t="s">
        <v>62</v>
      </c>
      <c r="B24" s="153"/>
      <c r="C24" s="153"/>
      <c r="D24" s="156" t="s">
        <v>67</v>
      </c>
      <c r="E24" s="159"/>
      <c r="F24" s="159"/>
    </row>
    <row r="25" spans="1:6" ht="32.25" customHeight="1" x14ac:dyDescent="0.2">
      <c r="A25" s="149" t="s">
        <v>66</v>
      </c>
      <c r="B25" s="150">
        <f>B26+B31+B37+B45</f>
        <v>0</v>
      </c>
      <c r="C25" s="150">
        <f>C26+C31+C37+C45</f>
        <v>4685.04</v>
      </c>
      <c r="D25" s="156" t="s">
        <v>70</v>
      </c>
      <c r="E25" s="159"/>
      <c r="F25" s="159"/>
    </row>
    <row r="26" spans="1:6" ht="15" customHeight="1" x14ac:dyDescent="0.2">
      <c r="A26" s="152" t="s">
        <v>69</v>
      </c>
      <c r="B26" s="155"/>
      <c r="C26" s="155"/>
      <c r="D26" s="156" t="s">
        <v>74</v>
      </c>
      <c r="E26" s="225">
        <f>SUM(E27:E28)</f>
        <v>0</v>
      </c>
      <c r="F26" s="225">
        <f>SUM(F27:F28)</f>
        <v>4685.04</v>
      </c>
    </row>
    <row r="27" spans="1:6" ht="21.75" customHeight="1" x14ac:dyDescent="0.2">
      <c r="A27" s="156" t="s">
        <v>72</v>
      </c>
      <c r="B27" s="159"/>
      <c r="C27" s="159"/>
      <c r="D27" s="156" t="s">
        <v>77</v>
      </c>
      <c r="E27" s="208"/>
      <c r="F27" s="159">
        <v>4685.04</v>
      </c>
    </row>
    <row r="28" spans="1:6" ht="19.5" customHeight="1" x14ac:dyDescent="0.2">
      <c r="A28" s="156" t="s">
        <v>75</v>
      </c>
      <c r="B28" s="159"/>
      <c r="C28" s="159"/>
      <c r="D28" s="156" t="s">
        <v>81</v>
      </c>
      <c r="E28" s="163"/>
      <c r="F28" s="163"/>
    </row>
    <row r="29" spans="1:6" ht="20.25" customHeight="1" x14ac:dyDescent="0.2">
      <c r="A29" s="156" t="s">
        <v>79</v>
      </c>
      <c r="B29" s="159"/>
      <c r="C29" s="159"/>
      <c r="D29" s="206" t="s">
        <v>295</v>
      </c>
      <c r="E29" s="159"/>
      <c r="F29" s="159"/>
    </row>
    <row r="30" spans="1:6" ht="21" customHeight="1" x14ac:dyDescent="0.2">
      <c r="A30" s="156" t="s">
        <v>82</v>
      </c>
      <c r="B30" s="159"/>
      <c r="C30" s="159"/>
      <c r="D30" s="206" t="s">
        <v>296</v>
      </c>
      <c r="E30" s="155"/>
      <c r="F30" s="155"/>
    </row>
    <row r="31" spans="1:6" x14ac:dyDescent="0.2">
      <c r="A31" s="152" t="s">
        <v>86</v>
      </c>
      <c r="B31" s="210">
        <f>B32+B33+B34+B35+B36</f>
        <v>0</v>
      </c>
      <c r="C31" s="210">
        <f>C32+C33+C34+C35+C36</f>
        <v>0</v>
      </c>
      <c r="D31" s="152"/>
      <c r="E31" s="150"/>
      <c r="F31" s="150"/>
    </row>
    <row r="32" spans="1:6" x14ac:dyDescent="0.2">
      <c r="A32" s="156" t="s">
        <v>89</v>
      </c>
      <c r="B32" s="159"/>
      <c r="C32" s="159"/>
      <c r="D32" s="152"/>
      <c r="E32" s="153"/>
      <c r="F32" s="153"/>
    </row>
    <row r="33" spans="1:8" x14ac:dyDescent="0.2">
      <c r="A33" s="156" t="s">
        <v>91</v>
      </c>
      <c r="B33" s="159"/>
      <c r="C33" s="159"/>
      <c r="D33" s="164"/>
      <c r="E33" s="165"/>
      <c r="F33" s="165"/>
    </row>
    <row r="34" spans="1:8" ht="21" customHeight="1" x14ac:dyDescent="0.2">
      <c r="A34" s="161" t="s">
        <v>93</v>
      </c>
      <c r="B34" s="159"/>
      <c r="C34" s="159"/>
      <c r="D34" s="158"/>
      <c r="E34" s="158"/>
      <c r="F34" s="158"/>
    </row>
    <row r="35" spans="1:8" ht="30" customHeight="1" x14ac:dyDescent="0.2">
      <c r="A35" s="156" t="s">
        <v>95</v>
      </c>
      <c r="B35" s="166"/>
      <c r="C35" s="166"/>
      <c r="D35" s="158"/>
      <c r="E35" s="158"/>
      <c r="F35" s="158"/>
    </row>
    <row r="36" spans="1:8" ht="20.25" customHeight="1" x14ac:dyDescent="0.2">
      <c r="A36" s="156" t="s">
        <v>97</v>
      </c>
      <c r="B36" s="167"/>
      <c r="C36" s="167"/>
      <c r="D36" s="149"/>
      <c r="E36" s="150"/>
      <c r="F36" s="150"/>
    </row>
    <row r="37" spans="1:8" ht="18.75" customHeight="1" x14ac:dyDescent="0.2">
      <c r="A37" s="152" t="s">
        <v>99</v>
      </c>
      <c r="B37" s="209">
        <f>B38+B39+B40+B41+B42+B43+B44</f>
        <v>0</v>
      </c>
      <c r="C37" s="209">
        <f>C38+C39+C40+C41+C42+C43+C44</f>
        <v>4685.04</v>
      </c>
      <c r="D37" s="158"/>
      <c r="E37" s="159"/>
      <c r="F37" s="159"/>
    </row>
    <row r="38" spans="1:8" ht="19.5" customHeight="1" x14ac:dyDescent="0.2">
      <c r="A38" s="156" t="s">
        <v>100</v>
      </c>
      <c r="B38" s="166"/>
      <c r="C38" s="166"/>
      <c r="D38" s="168"/>
      <c r="E38" s="169"/>
      <c r="F38" s="169"/>
    </row>
    <row r="39" spans="1:8" ht="20.25" customHeight="1" x14ac:dyDescent="0.2">
      <c r="A39" s="156" t="s">
        <v>102</v>
      </c>
      <c r="B39" s="159"/>
      <c r="C39" s="159">
        <v>4685.04</v>
      </c>
      <c r="D39" s="158"/>
      <c r="E39" s="159"/>
      <c r="F39" s="159"/>
    </row>
    <row r="40" spans="1:8" ht="19.5" customHeight="1" x14ac:dyDescent="0.2">
      <c r="A40" s="161" t="s">
        <v>104</v>
      </c>
      <c r="B40" s="159"/>
      <c r="C40" s="159"/>
      <c r="D40" s="158"/>
      <c r="E40" s="159"/>
      <c r="F40" s="159"/>
    </row>
    <row r="41" spans="1:8" ht="15.75" customHeight="1" x14ac:dyDescent="0.2">
      <c r="A41" s="156" t="s">
        <v>106</v>
      </c>
      <c r="B41" s="159"/>
      <c r="C41" s="159"/>
      <c r="D41" s="158"/>
      <c r="E41" s="159"/>
      <c r="F41" s="159"/>
    </row>
    <row r="42" spans="1:8" x14ac:dyDescent="0.2">
      <c r="A42" s="156" t="s">
        <v>285</v>
      </c>
      <c r="B42" s="159"/>
      <c r="C42" s="159"/>
      <c r="D42" s="158"/>
      <c r="E42" s="159"/>
      <c r="F42" s="159"/>
    </row>
    <row r="43" spans="1:8" ht="21" customHeight="1" x14ac:dyDescent="0.2">
      <c r="A43" s="156" t="s">
        <v>110</v>
      </c>
      <c r="B43" s="153"/>
      <c r="C43" s="153"/>
      <c r="D43" s="158"/>
      <c r="E43" s="159"/>
      <c r="F43" s="159"/>
    </row>
    <row r="44" spans="1:8" ht="19.5" x14ac:dyDescent="0.2">
      <c r="A44" s="156" t="s">
        <v>111</v>
      </c>
      <c r="B44" s="153"/>
      <c r="C44" s="153"/>
      <c r="D44" s="158"/>
      <c r="E44" s="159"/>
      <c r="F44" s="159"/>
      <c r="G44" s="154">
        <f>C46-F46</f>
        <v>0</v>
      </c>
    </row>
    <row r="45" spans="1:8" x14ac:dyDescent="0.2">
      <c r="A45" s="152" t="s">
        <v>87</v>
      </c>
      <c r="B45" s="155"/>
      <c r="C45" s="155"/>
      <c r="D45" s="158"/>
      <c r="E45" s="159"/>
      <c r="F45" s="159"/>
    </row>
    <row r="46" spans="1:8" ht="18" customHeight="1" x14ac:dyDescent="0.2">
      <c r="A46" s="149" t="s">
        <v>113</v>
      </c>
      <c r="B46" s="150">
        <f>B7+B25</f>
        <v>13597612.939999999</v>
      </c>
      <c r="C46" s="150">
        <f>C7+C25</f>
        <v>13256667.380000001</v>
      </c>
      <c r="D46" s="151" t="s">
        <v>114</v>
      </c>
      <c r="E46" s="150">
        <f>E7+E14+E15+E16</f>
        <v>13597612.940000001</v>
      </c>
      <c r="F46" s="150">
        <f>F7+F14+F15+F16</f>
        <v>13256667.379999999</v>
      </c>
    </row>
    <row r="47" spans="1:8" s="170" customFormat="1" ht="10.5" customHeight="1" x14ac:dyDescent="0.2">
      <c r="A47" s="128"/>
      <c r="B47" s="128"/>
      <c r="C47" s="128"/>
      <c r="D47" s="128"/>
      <c r="E47" s="128"/>
      <c r="F47" s="128"/>
      <c r="H47" s="171"/>
    </row>
    <row r="48" spans="1:8" s="170" customFormat="1" ht="5.25" customHeight="1" x14ac:dyDescent="0.2">
      <c r="A48" s="128"/>
      <c r="B48" s="128"/>
      <c r="C48" s="128"/>
      <c r="D48" s="128"/>
      <c r="E48" s="128"/>
      <c r="F48" s="128"/>
    </row>
    <row r="49" spans="1:6" s="170" customFormat="1" ht="5.25" customHeight="1" x14ac:dyDescent="0.2">
      <c r="A49" s="128"/>
      <c r="B49" s="128"/>
      <c r="C49" s="128"/>
      <c r="D49" s="128"/>
      <c r="E49" s="128"/>
      <c r="F49" s="128"/>
    </row>
    <row r="50" spans="1:6" s="173" customFormat="1" ht="15" customHeight="1" x14ac:dyDescent="0.2">
      <c r="A50" s="128"/>
      <c r="B50" s="128"/>
      <c r="C50" s="128"/>
      <c r="D50" s="128"/>
      <c r="E50" s="128"/>
      <c r="F50" s="128"/>
    </row>
    <row r="51" spans="1:6" s="173" customFormat="1" ht="11.25" x14ac:dyDescent="0.2">
      <c r="A51" s="172" t="s">
        <v>324</v>
      </c>
      <c r="B51" s="172"/>
      <c r="C51" s="172"/>
      <c r="D51" s="219" t="s">
        <v>325</v>
      </c>
      <c r="E51" s="172"/>
      <c r="F51" s="172" t="s">
        <v>323</v>
      </c>
    </row>
    <row r="52" spans="1:6" x14ac:dyDescent="0.2">
      <c r="A52" s="174" t="s">
        <v>115</v>
      </c>
      <c r="B52" s="172"/>
      <c r="C52" s="172"/>
      <c r="D52" s="174" t="s">
        <v>116</v>
      </c>
      <c r="E52" s="172"/>
      <c r="F52" s="174" t="s">
        <v>209</v>
      </c>
    </row>
    <row r="53" spans="1:6" x14ac:dyDescent="0.2">
      <c r="C53" s="234"/>
    </row>
  </sheetData>
  <sheetProtection selectLockedCells="1" selectUnlockedCells="1"/>
  <mergeCells count="1">
    <mergeCell ref="A1:B2"/>
  </mergeCells>
  <pageMargins left="0.75" right="0.75" top="1" bottom="1" header="0.51180555555555551" footer="0.51180555555555551"/>
  <pageSetup paperSize="9" scale="67" firstPageNumber="0" orientation="portrait" horizontalDpi="4294967295" verticalDpi="300" r:id="rId1"/>
  <headerFooter alignWithMargins="0"/>
  <colBreaks count="1" manualBreakCount="1">
    <brk id="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50"/>
  <sheetViews>
    <sheetView view="pageBreakPreview" topLeftCell="A13" zoomScale="110" zoomScaleSheetLayoutView="110" workbookViewId="0">
      <selection activeCell="H50" sqref="H50"/>
    </sheetView>
  </sheetViews>
  <sheetFormatPr defaultRowHeight="12.75" x14ac:dyDescent="0.2"/>
  <cols>
    <col min="1" max="1" width="5.28515625" customWidth="1"/>
    <col min="2" max="2" width="38" customWidth="1"/>
    <col min="3" max="3" width="37.5703125" customWidth="1"/>
    <col min="4" max="5" width="19.85546875" customWidth="1"/>
    <col min="6" max="6" width="12.42578125" bestFit="1" customWidth="1"/>
  </cols>
  <sheetData>
    <row r="1" spans="1:5" ht="10.5" customHeight="1" x14ac:dyDescent="0.2"/>
    <row r="2" spans="1:5" ht="20.25" customHeight="1" x14ac:dyDescent="0.25">
      <c r="A2" s="259" t="s">
        <v>1</v>
      </c>
      <c r="B2" s="259"/>
      <c r="C2" s="49" t="s">
        <v>117</v>
      </c>
      <c r="D2" s="259" t="s">
        <v>118</v>
      </c>
      <c r="E2" s="259"/>
    </row>
    <row r="3" spans="1:5" ht="18.75" customHeight="1" x14ac:dyDescent="0.25">
      <c r="A3" s="280" t="s">
        <v>317</v>
      </c>
      <c r="B3" s="281"/>
      <c r="C3" s="51" t="s">
        <v>119</v>
      </c>
      <c r="D3" s="261" t="s">
        <v>120</v>
      </c>
      <c r="E3" s="261"/>
    </row>
    <row r="4" spans="1:5" ht="33" customHeight="1" x14ac:dyDescent="0.2">
      <c r="A4" s="282"/>
      <c r="B4" s="283"/>
      <c r="C4" s="53"/>
      <c r="D4" s="285" t="s">
        <v>316</v>
      </c>
      <c r="E4" s="285"/>
    </row>
    <row r="5" spans="1:5" ht="15.75" customHeight="1" x14ac:dyDescent="0.2">
      <c r="A5" s="257" t="s">
        <v>318</v>
      </c>
      <c r="B5" s="257"/>
      <c r="C5" s="54" t="s">
        <v>320</v>
      </c>
      <c r="D5" s="256" t="s">
        <v>122</v>
      </c>
      <c r="E5" s="256"/>
    </row>
    <row r="6" spans="1:5" ht="29.25" customHeight="1" x14ac:dyDescent="0.2">
      <c r="A6" s="258"/>
      <c r="B6" s="258"/>
      <c r="C6" s="258"/>
      <c r="D6" s="55" t="s">
        <v>123</v>
      </c>
      <c r="E6" s="55" t="s">
        <v>124</v>
      </c>
    </row>
    <row r="7" spans="1:5" ht="18" customHeight="1" x14ac:dyDescent="0.25">
      <c r="A7" s="56" t="s">
        <v>125</v>
      </c>
      <c r="B7" s="57" t="s">
        <v>126</v>
      </c>
      <c r="C7" s="58"/>
      <c r="D7" s="59">
        <f>SUM(D8:D13)</f>
        <v>0</v>
      </c>
      <c r="E7" s="59">
        <f>SUM(E8:E13)</f>
        <v>0</v>
      </c>
    </row>
    <row r="8" spans="1:5" ht="18" customHeight="1" x14ac:dyDescent="0.2">
      <c r="A8" s="60" t="s">
        <v>128</v>
      </c>
      <c r="B8" s="249" t="s">
        <v>129</v>
      </c>
      <c r="C8" s="249"/>
      <c r="D8" s="175"/>
      <c r="E8" s="175"/>
    </row>
    <row r="9" spans="1:5" ht="27.75" customHeight="1" x14ac:dyDescent="0.2">
      <c r="A9" s="60" t="s">
        <v>131</v>
      </c>
      <c r="B9" s="254" t="s">
        <v>132</v>
      </c>
      <c r="C9" s="254"/>
      <c r="D9" s="175"/>
      <c r="E9" s="176"/>
    </row>
    <row r="10" spans="1:5" ht="18" customHeight="1" x14ac:dyDescent="0.2">
      <c r="A10" s="60" t="s">
        <v>134</v>
      </c>
      <c r="B10" s="249" t="s">
        <v>135</v>
      </c>
      <c r="C10" s="249"/>
      <c r="D10" s="175"/>
      <c r="E10" s="176"/>
    </row>
    <row r="11" spans="1:5" ht="18" customHeight="1" x14ac:dyDescent="0.2">
      <c r="A11" s="60" t="s">
        <v>136</v>
      </c>
      <c r="B11" s="249" t="s">
        <v>137</v>
      </c>
      <c r="C11" s="249"/>
      <c r="D11" s="175"/>
      <c r="E11" s="176"/>
    </row>
    <row r="12" spans="1:5" ht="18" customHeight="1" x14ac:dyDescent="0.2">
      <c r="A12" s="60" t="s">
        <v>139</v>
      </c>
      <c r="B12" s="63" t="s">
        <v>140</v>
      </c>
      <c r="C12" s="61"/>
      <c r="D12" s="175"/>
      <c r="E12" s="176"/>
    </row>
    <row r="13" spans="1:5" ht="18" customHeight="1" x14ac:dyDescent="0.2">
      <c r="A13" s="60" t="s">
        <v>141</v>
      </c>
      <c r="B13" s="249" t="s">
        <v>286</v>
      </c>
      <c r="C13" s="249"/>
      <c r="D13" s="175"/>
      <c r="E13" s="176"/>
    </row>
    <row r="14" spans="1:5" ht="18" customHeight="1" x14ac:dyDescent="0.25">
      <c r="A14" s="66" t="s">
        <v>144</v>
      </c>
      <c r="B14" s="250" t="s">
        <v>145</v>
      </c>
      <c r="C14" s="250"/>
      <c r="D14" s="59">
        <f>SUM(D15:D24)</f>
        <v>1628803.2000000002</v>
      </c>
      <c r="E14" s="59">
        <f>SUM(E15:E24)</f>
        <v>2847210.33</v>
      </c>
    </row>
    <row r="15" spans="1:5" ht="18" customHeight="1" x14ac:dyDescent="0.2">
      <c r="A15" s="60" t="s">
        <v>128</v>
      </c>
      <c r="B15" s="249" t="s">
        <v>146</v>
      </c>
      <c r="C15" s="249"/>
      <c r="D15" s="176">
        <v>212836.5</v>
      </c>
      <c r="E15" s="176">
        <v>510807.6</v>
      </c>
    </row>
    <row r="16" spans="1:5" ht="18" customHeight="1" x14ac:dyDescent="0.2">
      <c r="A16" s="60" t="s">
        <v>147</v>
      </c>
      <c r="B16" s="249" t="s">
        <v>148</v>
      </c>
      <c r="C16" s="249"/>
      <c r="D16" s="176">
        <v>1293727.8799999999</v>
      </c>
      <c r="E16" s="176">
        <v>173879.84</v>
      </c>
    </row>
    <row r="17" spans="1:5" ht="18" customHeight="1" x14ac:dyDescent="0.2">
      <c r="A17" s="60" t="s">
        <v>134</v>
      </c>
      <c r="B17" s="249" t="s">
        <v>287</v>
      </c>
      <c r="C17" s="249"/>
      <c r="D17" s="176">
        <v>25109.599999999999</v>
      </c>
      <c r="E17" s="176">
        <v>192391.96</v>
      </c>
    </row>
    <row r="18" spans="1:5" ht="18" customHeight="1" x14ac:dyDescent="0.2">
      <c r="A18" s="60" t="s">
        <v>152</v>
      </c>
      <c r="B18" s="249" t="s">
        <v>288</v>
      </c>
      <c r="C18" s="249"/>
      <c r="D18" s="176">
        <v>30</v>
      </c>
      <c r="E18" s="176">
        <v>10231.52</v>
      </c>
    </row>
    <row r="19" spans="1:5" ht="18" customHeight="1" x14ac:dyDescent="0.2">
      <c r="A19" s="60" t="s">
        <v>139</v>
      </c>
      <c r="B19" s="249" t="s">
        <v>289</v>
      </c>
      <c r="C19" s="249"/>
      <c r="D19" s="176">
        <v>76924.86</v>
      </c>
      <c r="E19" s="176">
        <v>1552703.13</v>
      </c>
    </row>
    <row r="20" spans="1:5" ht="18" customHeight="1" x14ac:dyDescent="0.2">
      <c r="A20" s="60" t="s">
        <v>156</v>
      </c>
      <c r="B20" s="284" t="s">
        <v>290</v>
      </c>
      <c r="C20" s="284"/>
      <c r="D20" s="176">
        <v>20174.36</v>
      </c>
      <c r="E20" s="176">
        <v>407196.28</v>
      </c>
    </row>
    <row r="21" spans="1:5" ht="18" customHeight="1" x14ac:dyDescent="0.2">
      <c r="A21" s="60" t="s">
        <v>159</v>
      </c>
      <c r="B21" s="249" t="s">
        <v>291</v>
      </c>
      <c r="C21" s="249"/>
      <c r="D21" s="175"/>
      <c r="E21" s="176"/>
    </row>
    <row r="22" spans="1:5" ht="18" customHeight="1" x14ac:dyDescent="0.2">
      <c r="A22" s="60" t="s">
        <v>161</v>
      </c>
      <c r="B22" s="249" t="s">
        <v>162</v>
      </c>
      <c r="C22" s="249"/>
      <c r="D22" s="175"/>
      <c r="E22" s="176"/>
    </row>
    <row r="23" spans="1:5" ht="18" customHeight="1" x14ac:dyDescent="0.2">
      <c r="A23" s="60" t="s">
        <v>164</v>
      </c>
      <c r="B23" s="249" t="s">
        <v>165</v>
      </c>
      <c r="C23" s="249"/>
      <c r="D23" s="176"/>
      <c r="E23" s="176"/>
    </row>
    <row r="24" spans="1:5" ht="18" customHeight="1" x14ac:dyDescent="0.2">
      <c r="A24" s="60" t="s">
        <v>166</v>
      </c>
      <c r="B24" s="249" t="s">
        <v>167</v>
      </c>
      <c r="C24" s="249"/>
      <c r="D24" s="176"/>
      <c r="E24" s="176"/>
    </row>
    <row r="25" spans="1:5" ht="18" customHeight="1" x14ac:dyDescent="0.25">
      <c r="A25" s="66" t="s">
        <v>169</v>
      </c>
      <c r="B25" s="250" t="s">
        <v>170</v>
      </c>
      <c r="C25" s="250"/>
      <c r="D25" s="71">
        <f>SUM(D7-D14)</f>
        <v>-1628803.2000000002</v>
      </c>
      <c r="E25" s="71">
        <f>SUM(E7-E14)</f>
        <v>-2847210.33</v>
      </c>
    </row>
    <row r="26" spans="1:5" ht="18" customHeight="1" x14ac:dyDescent="0.25">
      <c r="A26" s="66" t="s">
        <v>171</v>
      </c>
      <c r="B26" s="250" t="s">
        <v>172</v>
      </c>
      <c r="C26" s="250"/>
      <c r="D26" s="71">
        <f>SUM(D27:D29)</f>
        <v>8</v>
      </c>
      <c r="E26" s="71">
        <f>SUM(E27:E29)</f>
        <v>6535.27</v>
      </c>
    </row>
    <row r="27" spans="1:5" ht="18" customHeight="1" x14ac:dyDescent="0.2">
      <c r="A27" s="60" t="s">
        <v>128</v>
      </c>
      <c r="B27" s="249" t="s">
        <v>173</v>
      </c>
      <c r="C27" s="249"/>
      <c r="D27" s="176"/>
      <c r="E27" s="176"/>
    </row>
    <row r="28" spans="1:5" ht="18" customHeight="1" x14ac:dyDescent="0.2">
      <c r="A28" s="60" t="s">
        <v>175</v>
      </c>
      <c r="B28" s="249" t="s">
        <v>176</v>
      </c>
      <c r="C28" s="249"/>
      <c r="D28" s="176"/>
      <c r="E28" s="176"/>
    </row>
    <row r="29" spans="1:5" ht="18" customHeight="1" x14ac:dyDescent="0.2">
      <c r="A29" s="60" t="s">
        <v>134</v>
      </c>
      <c r="B29" s="249" t="s">
        <v>177</v>
      </c>
      <c r="C29" s="249"/>
      <c r="D29" s="176">
        <v>8</v>
      </c>
      <c r="E29" s="176">
        <f>227+6308.27</f>
        <v>6535.27</v>
      </c>
    </row>
    <row r="30" spans="1:5" ht="18" customHeight="1" x14ac:dyDescent="0.25">
      <c r="A30" s="72" t="s">
        <v>179</v>
      </c>
      <c r="B30" s="250" t="s">
        <v>180</v>
      </c>
      <c r="C30" s="250"/>
      <c r="D30" s="71">
        <f>SUM(D31:D32)</f>
        <v>0</v>
      </c>
      <c r="E30" s="71">
        <f>SUM(E31:E32)</f>
        <v>6308.27</v>
      </c>
    </row>
    <row r="31" spans="1:5" ht="43.5" customHeight="1" x14ac:dyDescent="0.2">
      <c r="A31" s="73" t="s">
        <v>128</v>
      </c>
      <c r="B31" s="252" t="s">
        <v>181</v>
      </c>
      <c r="C31" s="252"/>
      <c r="D31" s="176"/>
      <c r="E31" s="176"/>
    </row>
    <row r="32" spans="1:5" ht="18" customHeight="1" x14ac:dyDescent="0.2">
      <c r="A32" s="73" t="s">
        <v>175</v>
      </c>
      <c r="B32" s="249" t="s">
        <v>292</v>
      </c>
      <c r="C32" s="249"/>
      <c r="D32" s="176"/>
      <c r="E32" s="176">
        <v>6308.27</v>
      </c>
    </row>
    <row r="33" spans="1:6" ht="18" customHeight="1" x14ac:dyDescent="0.25">
      <c r="A33" s="72" t="s">
        <v>185</v>
      </c>
      <c r="B33" s="250" t="s">
        <v>186</v>
      </c>
      <c r="C33" s="250"/>
      <c r="D33" s="71">
        <f>SUM(D25+D26)-D30</f>
        <v>-1628795.2000000002</v>
      </c>
      <c r="E33" s="71">
        <f>SUM(E25+E26)-E30</f>
        <v>-2846983.33</v>
      </c>
    </row>
    <row r="34" spans="1:6" ht="18" customHeight="1" x14ac:dyDescent="0.25">
      <c r="A34" s="72" t="s">
        <v>187</v>
      </c>
      <c r="B34" s="250" t="s">
        <v>188</v>
      </c>
      <c r="C34" s="250"/>
      <c r="D34" s="71">
        <f>SUM(D35:D37)</f>
        <v>0</v>
      </c>
      <c r="E34" s="71">
        <f>SUM(E35:E37)</f>
        <v>0</v>
      </c>
    </row>
    <row r="35" spans="1:6" ht="18" customHeight="1" x14ac:dyDescent="0.2">
      <c r="A35" s="73" t="s">
        <v>128</v>
      </c>
      <c r="B35" s="249" t="s">
        <v>189</v>
      </c>
      <c r="C35" s="249"/>
      <c r="D35" s="176"/>
      <c r="E35" s="176"/>
    </row>
    <row r="36" spans="1:6" ht="18" customHeight="1" x14ac:dyDescent="0.2">
      <c r="A36" s="73" t="s">
        <v>175</v>
      </c>
      <c r="B36" s="249" t="s">
        <v>293</v>
      </c>
      <c r="C36" s="249"/>
      <c r="D36" s="176"/>
      <c r="E36" s="176"/>
    </row>
    <row r="37" spans="1:6" ht="18" customHeight="1" x14ac:dyDescent="0.2">
      <c r="A37" s="73" t="s">
        <v>134</v>
      </c>
      <c r="B37" s="249" t="s">
        <v>193</v>
      </c>
      <c r="C37" s="249"/>
      <c r="D37" s="176"/>
      <c r="E37" s="176"/>
    </row>
    <row r="38" spans="1:6" ht="18" customHeight="1" x14ac:dyDescent="0.25">
      <c r="A38" s="72" t="s">
        <v>194</v>
      </c>
      <c r="B38" s="250" t="s">
        <v>195</v>
      </c>
      <c r="C38" s="250"/>
      <c r="D38" s="71">
        <f>SUM(D39:D40)</f>
        <v>0</v>
      </c>
      <c r="E38" s="71">
        <f>SUM(E39:E40)</f>
        <v>0</v>
      </c>
    </row>
    <row r="39" spans="1:6" ht="18" customHeight="1" x14ac:dyDescent="0.2">
      <c r="A39" s="73" t="s">
        <v>128</v>
      </c>
      <c r="B39" s="249" t="s">
        <v>293</v>
      </c>
      <c r="C39" s="249"/>
      <c r="D39" s="176"/>
      <c r="E39" s="176"/>
    </row>
    <row r="40" spans="1:6" ht="18" customHeight="1" x14ac:dyDescent="0.2">
      <c r="A40" s="73" t="s">
        <v>175</v>
      </c>
      <c r="B40" s="249" t="s">
        <v>193</v>
      </c>
      <c r="C40" s="249"/>
      <c r="D40" s="176"/>
      <c r="E40" s="176"/>
    </row>
    <row r="41" spans="1:6" ht="18" customHeight="1" x14ac:dyDescent="0.25">
      <c r="A41" s="72" t="s">
        <v>297</v>
      </c>
      <c r="B41" s="250" t="s">
        <v>197</v>
      </c>
      <c r="C41" s="250"/>
      <c r="D41" s="71">
        <f>(D33+D34)-D38</f>
        <v>-1628795.2000000002</v>
      </c>
      <c r="E41" s="71">
        <f>(E33+E34)-E38</f>
        <v>-2846983.33</v>
      </c>
    </row>
    <row r="42" spans="1:6" ht="18" customHeight="1" x14ac:dyDescent="0.25">
      <c r="A42" s="226" t="s">
        <v>198</v>
      </c>
      <c r="B42" s="242" t="s">
        <v>199</v>
      </c>
      <c r="C42" s="243"/>
      <c r="D42" s="80"/>
      <c r="E42" s="80"/>
    </row>
    <row r="43" spans="1:6" ht="30.75" customHeight="1" x14ac:dyDescent="0.25">
      <c r="A43" s="226" t="s">
        <v>308</v>
      </c>
      <c r="B43" s="244" t="s">
        <v>309</v>
      </c>
      <c r="C43" s="245"/>
      <c r="D43" s="80"/>
      <c r="E43" s="80"/>
    </row>
    <row r="44" spans="1:6" ht="18" customHeight="1" x14ac:dyDescent="0.25">
      <c r="A44" s="226" t="s">
        <v>310</v>
      </c>
      <c r="B44" s="246" t="s">
        <v>311</v>
      </c>
      <c r="C44" s="247"/>
      <c r="D44" s="71">
        <f>SUM(D41-D42-D43)</f>
        <v>-1628795.2000000002</v>
      </c>
      <c r="E44" s="71">
        <f>SUM(E41-E42-E43)</f>
        <v>-2846983.33</v>
      </c>
      <c r="F44" s="233"/>
    </row>
    <row r="48" spans="1:6" x14ac:dyDescent="0.2">
      <c r="C48" s="217"/>
    </row>
    <row r="49" spans="1:5" ht="15" x14ac:dyDescent="0.25">
      <c r="A49" s="85" t="s">
        <v>205</v>
      </c>
      <c r="B49" s="85"/>
      <c r="C49" s="86" t="s">
        <v>206</v>
      </c>
      <c r="E49" t="s">
        <v>206</v>
      </c>
    </row>
    <row r="50" spans="1:5" x14ac:dyDescent="0.2">
      <c r="A50" s="87" t="s">
        <v>207</v>
      </c>
      <c r="B50" s="87"/>
      <c r="C50" s="88" t="s">
        <v>208</v>
      </c>
      <c r="D50" s="87"/>
      <c r="E50" s="87" t="s">
        <v>209</v>
      </c>
    </row>
  </sheetData>
  <sheetProtection selectLockedCells="1" selectUnlockedCells="1"/>
  <mergeCells count="44">
    <mergeCell ref="A2:B2"/>
    <mergeCell ref="D2:E2"/>
    <mergeCell ref="D3:E3"/>
    <mergeCell ref="D4:E4"/>
    <mergeCell ref="A5:B5"/>
    <mergeCell ref="D5:E5"/>
    <mergeCell ref="A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44:C44"/>
    <mergeCell ref="B38:C38"/>
    <mergeCell ref="B39:C39"/>
    <mergeCell ref="B40:C40"/>
    <mergeCell ref="A3:B4"/>
    <mergeCell ref="B36:C36"/>
    <mergeCell ref="B37:C37"/>
    <mergeCell ref="B41:C41"/>
    <mergeCell ref="B42:C42"/>
    <mergeCell ref="B43:C43"/>
    <mergeCell ref="B31:C31"/>
    <mergeCell ref="B32:C32"/>
    <mergeCell ref="B33:C33"/>
    <mergeCell ref="B34:C34"/>
    <mergeCell ref="B35:C35"/>
    <mergeCell ref="B26:C26"/>
  </mergeCells>
  <pageMargins left="0.75" right="0.75" top="1" bottom="1" header="0.51180555555555551" footer="0.51180555555555551"/>
  <pageSetup paperSize="9" scale="65" firstPageNumber="0" orientation="portrait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G47"/>
  <sheetViews>
    <sheetView view="pageBreakPreview" topLeftCell="A13" zoomScale="90" zoomScaleNormal="100" zoomScaleSheetLayoutView="90" workbookViewId="0">
      <selection activeCell="E33" sqref="E33"/>
    </sheetView>
  </sheetViews>
  <sheetFormatPr defaultRowHeight="12.75" x14ac:dyDescent="0.2"/>
  <cols>
    <col min="1" max="1" width="5.42578125" style="170" customWidth="1"/>
    <col min="2" max="2" width="25.7109375" style="170" customWidth="1"/>
    <col min="3" max="3" width="39.140625" style="170" customWidth="1"/>
    <col min="4" max="4" width="17.140625" style="170" customWidth="1"/>
    <col min="5" max="5" width="14.85546875" style="170" customWidth="1"/>
    <col min="6" max="6" width="4.85546875" style="170" customWidth="1"/>
    <col min="7" max="7" width="14.85546875" style="170" customWidth="1"/>
    <col min="8" max="16384" width="9.140625" style="170"/>
  </cols>
  <sheetData>
    <row r="2" spans="1:7" ht="14.25" customHeight="1" x14ac:dyDescent="0.2">
      <c r="A2" s="177" t="s">
        <v>1</v>
      </c>
      <c r="B2" s="178"/>
      <c r="C2" s="179" t="s">
        <v>210</v>
      </c>
      <c r="D2" s="299" t="s">
        <v>118</v>
      </c>
      <c r="E2" s="299"/>
    </row>
    <row r="3" spans="1:7" ht="13.5" customHeight="1" x14ac:dyDescent="0.25">
      <c r="A3" s="300"/>
      <c r="B3" s="300"/>
      <c r="D3" s="301" t="s">
        <v>120</v>
      </c>
      <c r="E3" s="301"/>
    </row>
    <row r="4" spans="1:7" ht="18.75" customHeight="1" x14ac:dyDescent="0.2">
      <c r="A4" s="280" t="s">
        <v>317</v>
      </c>
      <c r="B4" s="281"/>
      <c r="C4" s="180" t="s">
        <v>212</v>
      </c>
      <c r="D4" s="285" t="s">
        <v>316</v>
      </c>
      <c r="E4" s="285"/>
    </row>
    <row r="5" spans="1:7" ht="38.25" customHeight="1" x14ac:dyDescent="0.25">
      <c r="A5" s="282"/>
      <c r="B5" s="283"/>
      <c r="C5" s="181" t="s">
        <v>322</v>
      </c>
      <c r="D5" s="302" t="s">
        <v>122</v>
      </c>
      <c r="E5" s="302"/>
    </row>
    <row r="6" spans="1:7" ht="14.25" x14ac:dyDescent="0.2">
      <c r="A6" s="294">
        <v>386933801</v>
      </c>
      <c r="B6" s="294"/>
      <c r="C6" s="182"/>
      <c r="D6" s="295"/>
      <c r="E6" s="295"/>
    </row>
    <row r="7" spans="1:7" ht="25.5" x14ac:dyDescent="0.2">
      <c r="A7" s="296"/>
      <c r="B7" s="296"/>
      <c r="C7" s="296"/>
      <c r="D7" s="183" t="s">
        <v>123</v>
      </c>
      <c r="E7" s="184" t="s">
        <v>213</v>
      </c>
    </row>
    <row r="8" spans="1:7" ht="17.25" customHeight="1" x14ac:dyDescent="0.2">
      <c r="A8" s="185" t="s">
        <v>128</v>
      </c>
      <c r="B8" s="297" t="s">
        <v>214</v>
      </c>
      <c r="C8" s="297"/>
      <c r="D8" s="186"/>
      <c r="E8" s="186">
        <v>15210533.34</v>
      </c>
      <c r="G8" s="171"/>
    </row>
    <row r="9" spans="1:7" ht="17.25" customHeight="1" x14ac:dyDescent="0.2">
      <c r="A9" s="187" t="s">
        <v>216</v>
      </c>
      <c r="B9" s="298" t="s">
        <v>217</v>
      </c>
      <c r="C9" s="298"/>
      <c r="D9" s="188">
        <f>SUM(D10:D19)</f>
        <v>15210541.34</v>
      </c>
      <c r="E9" s="188">
        <f>SUM(E10:E19)</f>
        <v>2360069.4</v>
      </c>
    </row>
    <row r="10" spans="1:7" ht="17.25" customHeight="1" x14ac:dyDescent="0.2">
      <c r="A10" s="189" t="s">
        <v>218</v>
      </c>
      <c r="B10" s="293" t="s">
        <v>219</v>
      </c>
      <c r="C10" s="293"/>
      <c r="D10" s="190"/>
      <c r="E10" s="190"/>
    </row>
    <row r="11" spans="1:7" ht="17.25" customHeight="1" x14ac:dyDescent="0.2">
      <c r="A11" s="189" t="s">
        <v>221</v>
      </c>
      <c r="B11" s="293" t="s">
        <v>222</v>
      </c>
      <c r="C11" s="293"/>
      <c r="D11" s="190">
        <v>220002.91</v>
      </c>
      <c r="E11" s="190">
        <v>2194892.4</v>
      </c>
    </row>
    <row r="12" spans="1:7" ht="24" customHeight="1" x14ac:dyDescent="0.2">
      <c r="A12" s="189" t="s">
        <v>224</v>
      </c>
      <c r="B12" s="293" t="s">
        <v>225</v>
      </c>
      <c r="C12" s="293"/>
      <c r="D12" s="190"/>
      <c r="E12" s="190"/>
    </row>
    <row r="13" spans="1:7" ht="17.25" customHeight="1" x14ac:dyDescent="0.2">
      <c r="A13" s="189" t="s">
        <v>226</v>
      </c>
      <c r="B13" s="293" t="s">
        <v>227</v>
      </c>
      <c r="C13" s="293"/>
      <c r="D13" s="190"/>
      <c r="E13" s="190"/>
      <c r="G13" s="171"/>
    </row>
    <row r="14" spans="1:7" ht="17.25" customHeight="1" x14ac:dyDescent="0.2">
      <c r="A14" s="189" t="s">
        <v>229</v>
      </c>
      <c r="B14" s="289" t="s">
        <v>230</v>
      </c>
      <c r="C14" s="289"/>
      <c r="D14" s="190"/>
      <c r="E14" s="190"/>
    </row>
    <row r="15" spans="1:7" ht="27.75" customHeight="1" x14ac:dyDescent="0.2">
      <c r="A15" s="189" t="s">
        <v>231</v>
      </c>
      <c r="B15" s="289" t="s">
        <v>232</v>
      </c>
      <c r="C15" s="289"/>
      <c r="D15" s="190">
        <v>14990538.43</v>
      </c>
      <c r="E15" s="236">
        <v>165177</v>
      </c>
    </row>
    <row r="16" spans="1:7" ht="17.25" customHeight="1" x14ac:dyDescent="0.2">
      <c r="A16" s="189" t="s">
        <v>234</v>
      </c>
      <c r="B16" s="289" t="s">
        <v>235</v>
      </c>
      <c r="C16" s="289"/>
      <c r="D16" s="190"/>
      <c r="E16" s="190"/>
    </row>
    <row r="17" spans="1:7" ht="17.25" customHeight="1" x14ac:dyDescent="0.2">
      <c r="A17" s="189" t="s">
        <v>237</v>
      </c>
      <c r="B17" s="289" t="s">
        <v>238</v>
      </c>
      <c r="C17" s="289"/>
      <c r="D17" s="190"/>
      <c r="E17" s="190"/>
    </row>
    <row r="18" spans="1:7" ht="17.25" customHeight="1" x14ac:dyDescent="0.2">
      <c r="A18" s="189" t="s">
        <v>240</v>
      </c>
      <c r="B18" s="289" t="s">
        <v>241</v>
      </c>
      <c r="C18" s="289"/>
      <c r="D18" s="190"/>
      <c r="E18" s="190"/>
    </row>
    <row r="19" spans="1:7" ht="17.25" customHeight="1" x14ac:dyDescent="0.2">
      <c r="A19" s="189" t="s">
        <v>242</v>
      </c>
      <c r="B19" s="289" t="s">
        <v>243</v>
      </c>
      <c r="C19" s="289"/>
      <c r="D19" s="190"/>
      <c r="E19" s="190"/>
    </row>
    <row r="20" spans="1:7" ht="17.25" customHeight="1" x14ac:dyDescent="0.2">
      <c r="A20" s="191" t="s">
        <v>244</v>
      </c>
      <c r="B20" s="292" t="s">
        <v>245</v>
      </c>
      <c r="C20" s="292"/>
      <c r="D20" s="188">
        <f>SUM(D21:D29)</f>
        <v>8</v>
      </c>
      <c r="E20" s="188">
        <f>SUM(E21:E29)</f>
        <v>1629022.2</v>
      </c>
    </row>
    <row r="21" spans="1:7" ht="17.25" customHeight="1" x14ac:dyDescent="0.2">
      <c r="A21" s="189" t="s">
        <v>246</v>
      </c>
      <c r="B21" s="288" t="s">
        <v>247</v>
      </c>
      <c r="C21" s="288"/>
      <c r="D21" s="190"/>
      <c r="E21" s="190">
        <v>1628795.2</v>
      </c>
      <c r="G21" s="171"/>
    </row>
    <row r="22" spans="1:7" ht="17.25" customHeight="1" x14ac:dyDescent="0.2">
      <c r="A22" s="189" t="s">
        <v>248</v>
      </c>
      <c r="B22" s="288" t="s">
        <v>249</v>
      </c>
      <c r="C22" s="288"/>
      <c r="D22" s="190">
        <v>8</v>
      </c>
      <c r="E22" s="190">
        <v>227</v>
      </c>
    </row>
    <row r="23" spans="1:7" ht="17.25" customHeight="1" x14ac:dyDescent="0.2">
      <c r="A23" s="192" t="s">
        <v>251</v>
      </c>
      <c r="B23" s="288" t="s">
        <v>252</v>
      </c>
      <c r="C23" s="288"/>
      <c r="D23" s="190"/>
      <c r="E23" s="190"/>
    </row>
    <row r="24" spans="1:7" ht="17.25" customHeight="1" x14ac:dyDescent="0.2">
      <c r="A24" s="192" t="s">
        <v>253</v>
      </c>
      <c r="B24" s="288" t="s">
        <v>254</v>
      </c>
      <c r="C24" s="288"/>
      <c r="D24" s="190"/>
      <c r="E24" s="190" t="s">
        <v>315</v>
      </c>
    </row>
    <row r="25" spans="1:7" ht="17.25" customHeight="1" x14ac:dyDescent="0.2">
      <c r="A25" s="189" t="s">
        <v>256</v>
      </c>
      <c r="B25" s="193" t="s">
        <v>230</v>
      </c>
      <c r="C25" s="193"/>
      <c r="D25" s="190"/>
      <c r="E25" s="190"/>
    </row>
    <row r="26" spans="1:7" ht="27.75" customHeight="1" x14ac:dyDescent="0.2">
      <c r="A26" s="189" t="s">
        <v>257</v>
      </c>
      <c r="B26" s="290" t="s">
        <v>258</v>
      </c>
      <c r="C26" s="290"/>
      <c r="D26" s="190"/>
      <c r="E26" s="190"/>
    </row>
    <row r="27" spans="1:7" ht="17.25" customHeight="1" x14ac:dyDescent="0.2">
      <c r="A27" s="189" t="s">
        <v>259</v>
      </c>
      <c r="B27" s="289" t="s">
        <v>260</v>
      </c>
      <c r="C27" s="289"/>
      <c r="D27" s="190"/>
      <c r="E27" s="190"/>
    </row>
    <row r="28" spans="1:7" ht="17.25" customHeight="1" x14ac:dyDescent="0.2">
      <c r="A28" s="192" t="s">
        <v>262</v>
      </c>
      <c r="B28" s="291" t="s">
        <v>263</v>
      </c>
      <c r="C28" s="291"/>
      <c r="D28" s="190"/>
      <c r="E28" s="190"/>
    </row>
    <row r="29" spans="1:7" ht="17.25" customHeight="1" x14ac:dyDescent="0.2">
      <c r="A29" s="192" t="s">
        <v>264</v>
      </c>
      <c r="B29" s="291" t="s">
        <v>265</v>
      </c>
      <c r="C29" s="291"/>
      <c r="D29" s="190"/>
      <c r="E29" s="190"/>
    </row>
    <row r="30" spans="1:7" ht="17.25" customHeight="1" x14ac:dyDescent="0.2">
      <c r="A30" s="185" t="s">
        <v>147</v>
      </c>
      <c r="B30" s="287" t="s">
        <v>266</v>
      </c>
      <c r="C30" s="287"/>
      <c r="D30" s="194">
        <f>D8+D9-D20</f>
        <v>15210533.34</v>
      </c>
      <c r="E30" s="194">
        <f>E8+E9-E20</f>
        <v>15941580.539999999</v>
      </c>
    </row>
    <row r="31" spans="1:7" ht="17.25" customHeight="1" x14ac:dyDescent="0.2">
      <c r="A31" s="185" t="s">
        <v>267</v>
      </c>
      <c r="B31" s="287" t="s">
        <v>268</v>
      </c>
      <c r="C31" s="287"/>
      <c r="D31" s="194">
        <f>D32-D33-D34</f>
        <v>-1628795.2</v>
      </c>
      <c r="E31" s="194">
        <f>E32-E33-E34</f>
        <v>-2846983.33</v>
      </c>
    </row>
    <row r="32" spans="1:7" ht="17.25" customHeight="1" x14ac:dyDescent="0.2">
      <c r="A32" s="195" t="s">
        <v>216</v>
      </c>
      <c r="B32" s="288" t="s">
        <v>269</v>
      </c>
      <c r="C32" s="288"/>
      <c r="D32" s="190"/>
      <c r="E32" s="190"/>
    </row>
    <row r="33" spans="1:5" ht="17.25" customHeight="1" x14ac:dyDescent="0.2">
      <c r="A33" s="195" t="s">
        <v>244</v>
      </c>
      <c r="B33" s="288" t="s">
        <v>270</v>
      </c>
      <c r="C33" s="288"/>
      <c r="D33" s="190">
        <v>1628795.2</v>
      </c>
      <c r="E33" s="190">
        <v>2846983.33</v>
      </c>
    </row>
    <row r="34" spans="1:5" ht="51" customHeight="1" x14ac:dyDescent="0.2">
      <c r="A34" s="189" t="s">
        <v>294</v>
      </c>
      <c r="B34" s="289" t="s">
        <v>271</v>
      </c>
      <c r="C34" s="289"/>
      <c r="D34" s="186"/>
      <c r="E34" s="186"/>
    </row>
    <row r="35" spans="1:5" ht="20.25" customHeight="1" x14ac:dyDescent="0.2">
      <c r="A35" s="196" t="s">
        <v>152</v>
      </c>
      <c r="B35" s="286" t="s">
        <v>272</v>
      </c>
      <c r="C35" s="286"/>
      <c r="D35" s="194">
        <f>D30+D31</f>
        <v>13581738.140000001</v>
      </c>
      <c r="E35" s="194">
        <f>E30+E31</f>
        <v>13094597.209999999</v>
      </c>
    </row>
    <row r="36" spans="1:5" ht="14.25" x14ac:dyDescent="0.2">
      <c r="A36" s="197"/>
      <c r="B36" s="197"/>
      <c r="C36" s="197"/>
      <c r="D36" s="198"/>
      <c r="E36" s="198"/>
    </row>
    <row r="37" spans="1:5" s="64" customFormat="1" x14ac:dyDescent="0.2">
      <c r="A37" s="199" t="s">
        <v>201</v>
      </c>
      <c r="B37" s="200"/>
      <c r="E37" s="201"/>
    </row>
    <row r="38" spans="1:5" s="64" customFormat="1" x14ac:dyDescent="0.2">
      <c r="E38" s="201"/>
    </row>
    <row r="39" spans="1:5" s="64" customFormat="1" x14ac:dyDescent="0.2">
      <c r="A39" s="64" t="s">
        <v>273</v>
      </c>
      <c r="E39" s="201"/>
    </row>
    <row r="40" spans="1:5" s="64" customFormat="1" x14ac:dyDescent="0.2">
      <c r="A40" s="64" t="s">
        <v>274</v>
      </c>
      <c r="E40" s="201"/>
    </row>
    <row r="41" spans="1:5" s="64" customFormat="1" x14ac:dyDescent="0.2">
      <c r="A41" s="64" t="s">
        <v>275</v>
      </c>
      <c r="E41" s="201"/>
    </row>
    <row r="42" spans="1:5" s="64" customFormat="1" x14ac:dyDescent="0.2">
      <c r="A42" s="64" t="s">
        <v>276</v>
      </c>
      <c r="E42" s="201"/>
    </row>
    <row r="43" spans="1:5" s="64" customFormat="1" x14ac:dyDescent="0.2">
      <c r="A43" s="64" t="s">
        <v>277</v>
      </c>
      <c r="E43" s="201"/>
    </row>
    <row r="44" spans="1:5" s="64" customFormat="1" x14ac:dyDescent="0.2">
      <c r="E44" s="201"/>
    </row>
    <row r="45" spans="1:5" s="64" customFormat="1" x14ac:dyDescent="0.2">
      <c r="C45" s="218"/>
      <c r="E45" s="201"/>
    </row>
    <row r="46" spans="1:5" s="64" customFormat="1" ht="15" x14ac:dyDescent="0.25">
      <c r="A46" s="202" t="s">
        <v>278</v>
      </c>
      <c r="C46" s="203" t="s">
        <v>278</v>
      </c>
      <c r="D46" s="202" t="s">
        <v>278</v>
      </c>
    </row>
    <row r="47" spans="1:5" s="64" customFormat="1" x14ac:dyDescent="0.2">
      <c r="A47" s="204" t="s">
        <v>279</v>
      </c>
      <c r="C47" s="205" t="s">
        <v>280</v>
      </c>
      <c r="D47" s="204" t="s">
        <v>281</v>
      </c>
    </row>
  </sheetData>
  <sheetProtection selectLockedCells="1" selectUnlockedCells="1"/>
  <mergeCells count="36">
    <mergeCell ref="D2:E2"/>
    <mergeCell ref="A3:B3"/>
    <mergeCell ref="D3:E3"/>
    <mergeCell ref="D4:E4"/>
    <mergeCell ref="D5:E5"/>
    <mergeCell ref="A6:B6"/>
    <mergeCell ref="D6:E6"/>
    <mergeCell ref="A7:C7"/>
    <mergeCell ref="B8:C8"/>
    <mergeCell ref="B9:C9"/>
    <mergeCell ref="B10:C10"/>
    <mergeCell ref="B11:C11"/>
    <mergeCell ref="B12:C12"/>
    <mergeCell ref="B13:C13"/>
    <mergeCell ref="B23:C23"/>
    <mergeCell ref="B14:C14"/>
    <mergeCell ref="B15:C15"/>
    <mergeCell ref="B16:C16"/>
    <mergeCell ref="B17:C17"/>
    <mergeCell ref="B18:C18"/>
    <mergeCell ref="B35:C35"/>
    <mergeCell ref="A4:B5"/>
    <mergeCell ref="B30:C30"/>
    <mergeCell ref="B31:C31"/>
    <mergeCell ref="B32:C32"/>
    <mergeCell ref="B33:C33"/>
    <mergeCell ref="B34:C34"/>
    <mergeCell ref="B24:C24"/>
    <mergeCell ref="B26:C26"/>
    <mergeCell ref="B27:C27"/>
    <mergeCell ref="B28:C28"/>
    <mergeCell ref="B29:C29"/>
    <mergeCell ref="B19:C19"/>
    <mergeCell ref="B20:C20"/>
    <mergeCell ref="B21:C21"/>
    <mergeCell ref="B22:C22"/>
  </mergeCells>
  <pageMargins left="0.75" right="0.75" top="1" bottom="1" header="0.51180555555555551" footer="0.51180555555555551"/>
  <pageSetup paperSize="9" scale="85" firstPageNumber="0" orientation="portrait" horizontalDpi="4294967295" verticalDpi="30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pomocniczy bilans</vt:lpstr>
      <vt:lpstr>pomocniczy RZiS</vt:lpstr>
      <vt:lpstr>pomocniczy ZZF</vt:lpstr>
      <vt:lpstr>Bilans</vt:lpstr>
      <vt:lpstr>RZiS</vt:lpstr>
      <vt:lpstr>ZZF</vt:lpstr>
      <vt:lpstr>Bilans!Obszar_wydruku</vt:lpstr>
      <vt:lpstr>'pomocniczy bilans'!Obszar_wydruku</vt:lpstr>
      <vt:lpstr>'pomocniczy RZiS'!Obszar_wydruku</vt:lpstr>
      <vt:lpstr>'pomocniczy ZZF'!Obszar_wydruku</vt:lpstr>
      <vt:lpstr>ZZF!Obszar_wydruku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Jeżowska</dc:creator>
  <cp:lastModifiedBy>user</cp:lastModifiedBy>
  <cp:lastPrinted>2020-03-18T08:32:27Z</cp:lastPrinted>
  <dcterms:created xsi:type="dcterms:W3CDTF">2019-02-26T08:11:47Z</dcterms:created>
  <dcterms:modified xsi:type="dcterms:W3CDTF">2022-07-04T07:50:26Z</dcterms:modified>
</cp:coreProperties>
</file>