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195" windowHeight="123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<sst xmlns="http://schemas.openxmlformats.org/spreadsheetml/2006/main" count="153" uniqueCount="106">
  <si>
    <r>
      <t xml:space="preserve">Numer identyfikacyjny 
REGON       
</t>
    </r>
    <r>
      <rPr>
        <sz val="14"/>
        <rFont val="Candara"/>
        <family val="2"/>
      </rPr>
      <t xml:space="preserve">431213647       </t>
    </r>
  </si>
  <si>
    <t>wysyłać bez pisma przewodniego</t>
  </si>
  <si>
    <r>
      <t xml:space="preserve"> Adresat 
</t>
    </r>
    <r>
      <rPr>
        <sz val="16"/>
        <rFont val="Candara"/>
        <family val="2"/>
      </rPr>
      <t>Urząd Miasta Lublin</t>
    </r>
  </si>
  <si>
    <t>AKTYWA</t>
  </si>
  <si>
    <t>PASYWA</t>
  </si>
  <si>
    <t>Aktywa trwałe</t>
  </si>
  <si>
    <t>Wartości niematerialne 
i prawne</t>
  </si>
  <si>
    <t>Rzeczowe aktywa trwałe</t>
  </si>
  <si>
    <t>Grunty</t>
  </si>
  <si>
    <t>Budynki, lokale i obiekty inżynierii lądowej i wodnej</t>
  </si>
  <si>
    <t>Inne środki trwałe</t>
  </si>
  <si>
    <t>Długoterminowe aktywa finansowe</t>
  </si>
  <si>
    <t>Akcje i udziały</t>
  </si>
  <si>
    <t>Inne długoterminowe aktywa finansowe</t>
  </si>
  <si>
    <t>Wartość mienia zlikwidowanych jednostek</t>
  </si>
  <si>
    <t>Aktywa obrotowe</t>
  </si>
  <si>
    <t>Zapasy</t>
  </si>
  <si>
    <t>Materiały</t>
  </si>
  <si>
    <t>Produkty gotowe</t>
  </si>
  <si>
    <t>Towary</t>
  </si>
  <si>
    <t>Należności krótkoterminowe</t>
  </si>
  <si>
    <t>Pozostałe należności</t>
  </si>
  <si>
    <t xml:space="preserve">Środki pieniężne w kasie </t>
  </si>
  <si>
    <t>Środki pieniężne na rachunkach bankowych</t>
  </si>
  <si>
    <t>Środki pieniężne państwowego funduszu celowego</t>
  </si>
  <si>
    <t>Inne środki pieniężne</t>
  </si>
  <si>
    <t>Rozliczenia międzyokresowe</t>
  </si>
  <si>
    <t>SUMA AKTYWÓW</t>
  </si>
  <si>
    <t>I.</t>
  </si>
  <si>
    <t>II.</t>
  </si>
  <si>
    <t>A.</t>
  </si>
  <si>
    <t>Środki trwałe</t>
  </si>
  <si>
    <t>1.</t>
  </si>
  <si>
    <t>Urządzenia techniczne 
i maszyny</t>
  </si>
  <si>
    <t>1.1</t>
  </si>
  <si>
    <t>1.2</t>
  </si>
  <si>
    <t>1.3</t>
  </si>
  <si>
    <t>1.4</t>
  </si>
  <si>
    <t>1.5</t>
  </si>
  <si>
    <t>2.</t>
  </si>
  <si>
    <t>3.</t>
  </si>
  <si>
    <t>III.</t>
  </si>
  <si>
    <t>IV.</t>
  </si>
  <si>
    <t>V.</t>
  </si>
  <si>
    <t>B.</t>
  </si>
  <si>
    <t>Półprodukty i produkty 
w toku</t>
  </si>
  <si>
    <t>Rozliczenia z tytułu środków na wydatki budżetowe 
i z tytułu dochodów budżetowych</t>
  </si>
  <si>
    <t>C.</t>
  </si>
  <si>
    <t>SUMA PASYWÓW</t>
  </si>
  <si>
    <t>Fundusz</t>
  </si>
  <si>
    <t>Fundusz jednostki</t>
  </si>
  <si>
    <t>Wynik finansowy netto (+,-)</t>
  </si>
  <si>
    <t>Zysk netto (+)</t>
  </si>
  <si>
    <t>Strata netto (-)</t>
  </si>
  <si>
    <t>Fundusz mienia zlikwidowanych jednostek</t>
  </si>
  <si>
    <t>Zobowiązania długoterminowe</t>
  </si>
  <si>
    <t>D.</t>
  </si>
  <si>
    <t xml:space="preserve">Zobowiązania krótkoterminowe 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</si>
  <si>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</si>
  <si>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</si>
  <si>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</si>
  <si>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</si>
  <si>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>Pozostałe zobowiązania</t>
  </si>
  <si>
    <t>Sumy obce (depozytowe, zabezpieczenie wykonania umów)</t>
  </si>
  <si>
    <t>Rezerwy na zobowiązania</t>
  </si>
  <si>
    <t>Fundusze specjalne</t>
  </si>
  <si>
    <t>Inne fundusze</t>
  </si>
  <si>
    <t>4.</t>
  </si>
  <si>
    <t>5.</t>
  </si>
  <si>
    <t>(rok, miesiąc, dzień)</t>
  </si>
  <si>
    <t>Stan na
koniec roku</t>
  </si>
  <si>
    <t>Środki transportu</t>
  </si>
  <si>
    <t>Należności długoterminowe</t>
  </si>
  <si>
    <t>Środki trwałe w budowie
(inwestycje)</t>
  </si>
  <si>
    <t>Zaliczki na środki trwałe w budowie (inwestycje)</t>
  </si>
  <si>
    <t>Inne papiery wartościowe</t>
  </si>
  <si>
    <t>Należności z tytułu dostaw 
i usług</t>
  </si>
  <si>
    <t>Należności od budżetów</t>
  </si>
  <si>
    <t>Należności z tytułu ubezpieczeń i innych świadczeń</t>
  </si>
  <si>
    <t>Krótkoterminowe aktywa finansowe</t>
  </si>
  <si>
    <t>Akcje lub udziały</t>
  </si>
  <si>
    <t>6.</t>
  </si>
  <si>
    <t>7.</t>
  </si>
  <si>
    <t>Inne krótkoterminowe aktywa finansowe</t>
  </si>
  <si>
    <t>Zobowiązania 
i rezerwy na zobowiązania</t>
  </si>
  <si>
    <t>8.</t>
  </si>
  <si>
    <t>1.1.1</t>
  </si>
  <si>
    <t>Grunty stanowiące własność jednostki samorządu terytorialnego, przekazane w uzytkowanie wieczyste innym podmiotom</t>
  </si>
  <si>
    <t>Odpisy z wyniku finansowego (nadwyżka środków obrotowych) (-)</t>
  </si>
  <si>
    <t>Fundusz placówek</t>
  </si>
  <si>
    <t>8.1</t>
  </si>
  <si>
    <t>8.2</t>
  </si>
  <si>
    <t>Zakładowy Fundusz Świadczeń Socjalnych</t>
  </si>
  <si>
    <t>Państwowy fundusz celowy</t>
  </si>
  <si>
    <t>Główny Księgowy
mgr Edyta Domaniuk</t>
  </si>
  <si>
    <t>(dokument w postaci elektronicznej podpisany
kwalifikowanym podpisem elektronicznym)</t>
  </si>
  <si>
    <t>Miejski Urząd Pracy w Lublinie
ul. Niecała 14, 20-080 Lublin
tel. 81 466 52 00
431213647</t>
  </si>
  <si>
    <t xml:space="preserve">   Dyrektor
Miejskiego Urzędu Pracy w Lublinie
mgr Katarzyna Kępa</t>
  </si>
  <si>
    <t>Rozliczenia z tytułu środków na wydatki budżetowe i z tytułu dochodów budżetowych
i z tytułu dochodów budżetowych</t>
  </si>
  <si>
    <t>Stan na początek roku FP</t>
  </si>
  <si>
    <t>Stan na
koniec roku FP</t>
  </si>
  <si>
    <t xml:space="preserve">Stan na początek roku </t>
  </si>
  <si>
    <t>Stan na początek roku BU</t>
  </si>
  <si>
    <t>Stan na
koniec roku BU</t>
  </si>
  <si>
    <t>Bilans łączny</t>
  </si>
  <si>
    <r>
      <rPr>
        <b/>
        <sz val="14"/>
        <rFont val="Candara"/>
        <family val="2"/>
      </rPr>
      <t xml:space="preserve">BILANS </t>
    </r>
    <r>
      <rPr>
        <sz val="9"/>
        <rFont val="Arial"/>
        <family val="2"/>
      </rPr>
      <t xml:space="preserve">
</t>
    </r>
    <r>
      <rPr>
        <sz val="10"/>
        <rFont val="Calibri"/>
        <family val="2"/>
      </rPr>
      <t xml:space="preserve">jednostki budżetowej
i samorządowego zakładu budżetowego 
sporządzony na dzień 
31.12.2023r..
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</si>
</sst>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Candara"/>
      <family val="2"/>
    </font>
    <font>
      <sz val="9"/>
      <name val="Arial"/>
      <family val="2"/>
    </font>
    <font>
      <b/>
      <sz val="11"/>
      <name val="Candara"/>
      <family val="2"/>
    </font>
    <font>
      <sz val="8"/>
      <name val="Arial"/>
      <family val="2"/>
    </font>
    <font>
      <sz val="16"/>
      <name val="Candara"/>
      <family val="2"/>
    </font>
    <font>
      <sz val="14"/>
      <name val="Candara"/>
      <family val="2"/>
    </font>
    <font>
      <b/>
      <sz val="9"/>
      <name val="Candara"/>
      <family val="2"/>
    </font>
    <font>
      <b/>
      <sz val="12"/>
      <name val="Candara"/>
      <family val="2"/>
    </font>
    <font>
      <sz val="12"/>
      <name val="Candara"/>
      <family val="2"/>
    </font>
    <font>
      <b/>
      <sz val="10"/>
      <name val="Candara"/>
      <family val="2"/>
    </font>
    <font>
      <sz val="9"/>
      <name val="Calibri"/>
      <family val="2"/>
    </font>
    <font>
      <b/>
      <sz val="10"/>
      <name val="Arial"/>
      <family val="2"/>
    </font>
    <font>
      <b/>
      <sz val="9"/>
      <name val="Calibri"/>
      <family val="2"/>
    </font>
    <font>
      <sz val="11"/>
      <name val="Candara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DE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4" fontId="19" fillId="0" borderId="23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19" fillId="0" borderId="24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vertical="center" wrapText="1"/>
    </xf>
    <xf numFmtId="4" fontId="19" fillId="0" borderId="17" xfId="0" applyNumberFormat="1" applyFont="1" applyFill="1" applyBorder="1" applyAlignment="1">
      <alignment vertical="center" wrapText="1"/>
    </xf>
    <xf numFmtId="4" fontId="19" fillId="0" borderId="21" xfId="0" applyNumberFormat="1" applyFont="1" applyFill="1" applyBorder="1" applyAlignment="1">
      <alignment vertical="center" wrapText="1"/>
    </xf>
    <xf numFmtId="0" fontId="9" fillId="7" borderId="10" xfId="0" applyFont="1" applyFill="1" applyBorder="1" applyAlignment="1">
      <alignment horizontal="center" vertical="center" wrapText="1"/>
    </xf>
    <xf numFmtId="4" fontId="19" fillId="7" borderId="13" xfId="0" applyNumberFormat="1" applyFont="1" applyFill="1" applyBorder="1" applyAlignment="1">
      <alignment horizontal="right" vertical="center" wrapText="1"/>
    </xf>
    <xf numFmtId="4" fontId="59" fillId="7" borderId="17" xfId="0" applyNumberFormat="1" applyFont="1" applyFill="1" applyBorder="1" applyAlignment="1">
      <alignment horizontal="right" vertical="center" wrapText="1"/>
    </xf>
    <xf numFmtId="4" fontId="19" fillId="7" borderId="17" xfId="0" applyNumberFormat="1" applyFont="1" applyFill="1" applyBorder="1" applyAlignment="1">
      <alignment horizontal="right" vertical="center" wrapText="1"/>
    </xf>
    <xf numFmtId="4" fontId="19" fillId="7" borderId="27" xfId="0" applyNumberFormat="1" applyFont="1" applyFill="1" applyBorder="1" applyAlignment="1">
      <alignment horizontal="right" vertical="center" wrapText="1"/>
    </xf>
    <xf numFmtId="4" fontId="19" fillId="7" borderId="21" xfId="0" applyNumberFormat="1" applyFont="1" applyFill="1" applyBorder="1" applyAlignment="1">
      <alignment horizontal="right" vertical="center" wrapText="1"/>
    </xf>
    <xf numFmtId="0" fontId="0" fillId="7" borderId="0" xfId="0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0" fillId="7" borderId="0" xfId="0" applyFill="1" applyAlignment="1">
      <alignment/>
    </xf>
    <xf numFmtId="0" fontId="5" fillId="7" borderId="28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4" fontId="19" fillId="7" borderId="30" xfId="0" applyNumberFormat="1" applyFont="1" applyFill="1" applyBorder="1" applyAlignment="1">
      <alignment vertical="center" wrapText="1"/>
    </xf>
    <xf numFmtId="4" fontId="19" fillId="7" borderId="31" xfId="0" applyNumberFormat="1" applyFont="1" applyFill="1" applyBorder="1" applyAlignment="1">
      <alignment vertical="center" wrapText="1"/>
    </xf>
    <xf numFmtId="4" fontId="19" fillId="7" borderId="19" xfId="0" applyNumberFormat="1" applyFont="1" applyFill="1" applyBorder="1" applyAlignment="1">
      <alignment vertical="center" wrapText="1"/>
    </xf>
    <xf numFmtId="4" fontId="19" fillId="7" borderId="23" xfId="0" applyNumberFormat="1" applyFont="1" applyFill="1" applyBorder="1" applyAlignment="1">
      <alignment vertical="center" wrapText="1"/>
    </xf>
    <xf numFmtId="4" fontId="0" fillId="7" borderId="0" xfId="0" applyNumberFormat="1" applyFill="1" applyAlignment="1">
      <alignment/>
    </xf>
    <xf numFmtId="4" fontId="19" fillId="7" borderId="32" xfId="0" applyNumberFormat="1" applyFont="1" applyFill="1" applyBorder="1" applyAlignment="1">
      <alignment vertical="center" wrapText="1"/>
    </xf>
    <xf numFmtId="4" fontId="59" fillId="7" borderId="10" xfId="0" applyNumberFormat="1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19" fillId="2" borderId="13" xfId="0" applyNumberFormat="1" applyFont="1" applyFill="1" applyBorder="1" applyAlignment="1">
      <alignment horizontal="right" vertical="center" wrapText="1"/>
    </xf>
    <xf numFmtId="4" fontId="19" fillId="2" borderId="17" xfId="0" applyNumberFormat="1" applyFont="1" applyFill="1" applyBorder="1" applyAlignment="1">
      <alignment horizontal="right" vertical="center" wrapText="1"/>
    </xf>
    <xf numFmtId="4" fontId="19" fillId="2" borderId="21" xfId="0" applyNumberFormat="1" applyFont="1" applyFill="1" applyBorder="1" applyAlignment="1">
      <alignment horizontal="right" vertical="center" wrapText="1"/>
    </xf>
    <xf numFmtId="4" fontId="19" fillId="2" borderId="10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6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/>
    </xf>
    <xf numFmtId="0" fontId="9" fillId="2" borderId="11" xfId="0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vertical="center" wrapText="1"/>
    </xf>
    <xf numFmtId="4" fontId="19" fillId="2" borderId="19" xfId="0" applyNumberFormat="1" applyFont="1" applyFill="1" applyBorder="1" applyAlignment="1">
      <alignment vertical="center" wrapText="1"/>
    </xf>
    <xf numFmtId="4" fontId="19" fillId="2" borderId="23" xfId="0" applyNumberFormat="1" applyFont="1" applyFill="1" applyBorder="1" applyAlignment="1">
      <alignment vertical="center" wrapText="1"/>
    </xf>
    <xf numFmtId="4" fontId="19" fillId="2" borderId="32" xfId="0" applyNumberFormat="1" applyFont="1" applyFill="1" applyBorder="1" applyAlignment="1">
      <alignment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19" fillId="33" borderId="13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6" fillId="33" borderId="25" xfId="0" applyFont="1" applyFill="1" applyBorder="1" applyAlignment="1">
      <alignment horizontal="center" vertical="top" wrapText="1"/>
    </xf>
    <xf numFmtId="4" fontId="59" fillId="33" borderId="17" xfId="0" applyNumberFormat="1" applyFont="1" applyFill="1" applyBorder="1" applyAlignment="1">
      <alignment horizontal="right" vertical="center" wrapText="1"/>
    </xf>
    <xf numFmtId="4" fontId="19" fillId="33" borderId="17" xfId="0" applyNumberFormat="1" applyFont="1" applyFill="1" applyBorder="1" applyAlignment="1">
      <alignment horizontal="right" vertical="center" wrapText="1"/>
    </xf>
    <xf numFmtId="4" fontId="19" fillId="33" borderId="27" xfId="0" applyNumberFormat="1" applyFont="1" applyFill="1" applyBorder="1" applyAlignment="1">
      <alignment horizontal="right" vertical="center" wrapText="1"/>
    </xf>
    <xf numFmtId="4" fontId="19" fillId="33" borderId="21" xfId="0" applyNumberFormat="1" applyFont="1" applyFill="1" applyBorder="1" applyAlignment="1">
      <alignment horizontal="right" vertical="center" wrapText="1"/>
    </xf>
    <xf numFmtId="4" fontId="59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3" fillId="0" borderId="3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5" fillId="0" borderId="34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top" wrapText="1"/>
    </xf>
    <xf numFmtId="14" fontId="4" fillId="0" borderId="0" xfId="0" applyNumberFormat="1" applyFont="1" applyFill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tabSelected="1" zoomScalePageLayoutView="0" workbookViewId="0" topLeftCell="A31">
      <selection activeCell="Y23" sqref="Y23"/>
    </sheetView>
  </sheetViews>
  <sheetFormatPr defaultColWidth="9.140625" defaultRowHeight="12.75"/>
  <cols>
    <col min="1" max="1" width="3.7109375" style="10" customWidth="1"/>
    <col min="2" max="2" width="8.7109375" style="10" customWidth="1"/>
    <col min="3" max="3" width="14.57421875" style="10" customWidth="1"/>
    <col min="4" max="4" width="14.57421875" style="50" hidden="1" customWidth="1"/>
    <col min="5" max="5" width="11.00390625" style="65" hidden="1" customWidth="1"/>
    <col min="6" max="6" width="11.00390625" style="10" customWidth="1"/>
    <col min="7" max="7" width="11.00390625" style="50" hidden="1" customWidth="1"/>
    <col min="8" max="8" width="11.00390625" style="65" hidden="1" customWidth="1"/>
    <col min="9" max="9" width="11.140625" style="10" customWidth="1"/>
    <col min="10" max="10" width="3.7109375" style="10" customWidth="1"/>
    <col min="11" max="13" width="7.7109375" style="10" customWidth="1"/>
    <col min="14" max="14" width="11.421875" style="50" hidden="1" customWidth="1"/>
    <col min="15" max="15" width="11.8515625" style="65" hidden="1" customWidth="1"/>
    <col min="16" max="16" width="11.8515625" style="10" customWidth="1"/>
    <col min="17" max="17" width="11.8515625" style="50" hidden="1" customWidth="1"/>
    <col min="18" max="18" width="11.8515625" style="65" hidden="1" customWidth="1"/>
    <col min="19" max="19" width="11.8515625" style="10" customWidth="1"/>
    <col min="20" max="16384" width="9.140625" style="10" customWidth="1"/>
  </cols>
  <sheetData>
    <row r="1" spans="1:19" ht="13.5" thickBot="1">
      <c r="A1" s="126" t="s">
        <v>104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s="1" customFormat="1" ht="63.75" customHeight="1">
      <c r="A2" s="133" t="s">
        <v>96</v>
      </c>
      <c r="B2" s="134"/>
      <c r="C2" s="134"/>
      <c r="D2" s="134"/>
      <c r="E2" s="134"/>
      <c r="F2" s="35"/>
      <c r="G2" s="85"/>
      <c r="H2" s="69"/>
      <c r="I2" s="135" t="s">
        <v>105</v>
      </c>
      <c r="J2" s="136"/>
      <c r="K2" s="136"/>
      <c r="L2" s="136"/>
      <c r="M2" s="137"/>
      <c r="N2" s="51"/>
      <c r="O2" s="141" t="s">
        <v>2</v>
      </c>
      <c r="P2" s="142"/>
      <c r="Q2" s="142"/>
      <c r="R2" s="142"/>
      <c r="S2" s="143"/>
    </row>
    <row r="3" spans="1:19" s="1" customFormat="1" ht="43.5" customHeight="1" thickBot="1">
      <c r="A3" s="144" t="s">
        <v>0</v>
      </c>
      <c r="B3" s="145"/>
      <c r="C3" s="145"/>
      <c r="D3" s="145"/>
      <c r="E3" s="145"/>
      <c r="F3" s="36"/>
      <c r="G3" s="78"/>
      <c r="H3" s="70"/>
      <c r="I3" s="138"/>
      <c r="J3" s="139"/>
      <c r="K3" s="139"/>
      <c r="L3" s="139"/>
      <c r="M3" s="140"/>
      <c r="N3" s="52"/>
      <c r="O3" s="146" t="s">
        <v>1</v>
      </c>
      <c r="P3" s="147"/>
      <c r="Q3" s="147"/>
      <c r="R3" s="147"/>
      <c r="S3" s="148"/>
    </row>
    <row r="4" spans="1:19" s="5" customFormat="1" ht="36.75" customHeight="1" thickBot="1">
      <c r="A4" s="127" t="s">
        <v>3</v>
      </c>
      <c r="B4" s="128"/>
      <c r="C4" s="129"/>
      <c r="D4" s="40" t="s">
        <v>102</v>
      </c>
      <c r="E4" s="60" t="s">
        <v>99</v>
      </c>
      <c r="F4" s="3" t="s">
        <v>101</v>
      </c>
      <c r="G4" s="79" t="s">
        <v>103</v>
      </c>
      <c r="H4" s="60" t="s">
        <v>100</v>
      </c>
      <c r="I4" s="3" t="s">
        <v>70</v>
      </c>
      <c r="J4" s="130" t="s">
        <v>4</v>
      </c>
      <c r="K4" s="131"/>
      <c r="L4" s="131"/>
      <c r="M4" s="132"/>
      <c r="N4" s="40" t="s">
        <v>102</v>
      </c>
      <c r="O4" s="71" t="s">
        <v>99</v>
      </c>
      <c r="P4" s="3" t="s">
        <v>101</v>
      </c>
      <c r="Q4" s="40" t="s">
        <v>103</v>
      </c>
      <c r="R4" s="73" t="s">
        <v>100</v>
      </c>
      <c r="S4" s="4" t="s">
        <v>70</v>
      </c>
    </row>
    <row r="5" spans="1:19" ht="15.75" customHeight="1">
      <c r="A5" s="6" t="s">
        <v>30</v>
      </c>
      <c r="B5" s="122" t="s">
        <v>5</v>
      </c>
      <c r="C5" s="123"/>
      <c r="D5" s="41">
        <f>D6+D7</f>
        <v>3501312.7299999995</v>
      </c>
      <c r="E5" s="61">
        <f>E6+E7+E17+E22</f>
        <v>3373.87</v>
      </c>
      <c r="F5" s="7">
        <f>D5+E5</f>
        <v>3504686.5999999996</v>
      </c>
      <c r="G5" s="80">
        <v>3601784.02</v>
      </c>
      <c r="H5" s="61">
        <v>0</v>
      </c>
      <c r="I5" s="7">
        <f>G5+H5</f>
        <v>3601784.02</v>
      </c>
      <c r="J5" s="8" t="s">
        <v>30</v>
      </c>
      <c r="K5" s="124" t="s">
        <v>49</v>
      </c>
      <c r="L5" s="124"/>
      <c r="M5" s="124"/>
      <c r="N5" s="53">
        <f>N6+N7+N10+N11</f>
        <v>2441658.579999998</v>
      </c>
      <c r="O5" s="74">
        <f>O6+O7+O10+O11+O12</f>
        <v>0</v>
      </c>
      <c r="P5" s="37">
        <f>N5+O5</f>
        <v>2441658.579999998</v>
      </c>
      <c r="Q5" s="53">
        <f>Q6+Q7+Q10+Q11</f>
        <v>2241547.3100000024</v>
      </c>
      <c r="R5" s="74">
        <f>R6+R7+R10+R11+R12</f>
        <v>0</v>
      </c>
      <c r="S5" s="9">
        <f>Q5+R5</f>
        <v>2241547.3100000024</v>
      </c>
    </row>
    <row r="6" spans="1:19" ht="27" customHeight="1">
      <c r="A6" s="11" t="s">
        <v>28</v>
      </c>
      <c r="B6" s="106" t="s">
        <v>6</v>
      </c>
      <c r="C6" s="107"/>
      <c r="D6" s="42">
        <v>0</v>
      </c>
      <c r="E6" s="62">
        <v>0</v>
      </c>
      <c r="F6" s="12">
        <f aca="true" t="shared" si="0" ref="F6:F43">D6+E6</f>
        <v>0</v>
      </c>
      <c r="G6" s="86">
        <v>0</v>
      </c>
      <c r="H6" s="62">
        <v>0</v>
      </c>
      <c r="I6" s="12">
        <f aca="true" t="shared" si="1" ref="I6:I43">G6+H6</f>
        <v>0</v>
      </c>
      <c r="J6" s="13" t="s">
        <v>28</v>
      </c>
      <c r="K6" s="119" t="s">
        <v>50</v>
      </c>
      <c r="L6" s="119"/>
      <c r="M6" s="119"/>
      <c r="N6" s="54">
        <v>25017540.04</v>
      </c>
      <c r="O6" s="75">
        <v>0</v>
      </c>
      <c r="P6" s="38">
        <f aca="true" t="shared" si="2" ref="P6:P28">N6+O6</f>
        <v>25017540.04</v>
      </c>
      <c r="Q6" s="54">
        <v>16861109.76</v>
      </c>
      <c r="R6" s="75">
        <v>0</v>
      </c>
      <c r="S6" s="14">
        <f aca="true" t="shared" si="3" ref="S6:S28">Q6+R6</f>
        <v>16861109.76</v>
      </c>
    </row>
    <row r="7" spans="1:19" ht="15" customHeight="1">
      <c r="A7" s="11" t="s">
        <v>29</v>
      </c>
      <c r="B7" s="106" t="s">
        <v>7</v>
      </c>
      <c r="C7" s="107"/>
      <c r="D7" s="42">
        <f>D8+D15</f>
        <v>3501312.7299999995</v>
      </c>
      <c r="E7" s="62">
        <f>E8+E15+E16</f>
        <v>0</v>
      </c>
      <c r="F7" s="12">
        <f t="shared" si="0"/>
        <v>3501312.7299999995</v>
      </c>
      <c r="G7" s="86">
        <v>3601784.02</v>
      </c>
      <c r="H7" s="62">
        <f>H8+H15+H16</f>
        <v>0</v>
      </c>
      <c r="I7" s="12">
        <f t="shared" si="1"/>
        <v>3601784.02</v>
      </c>
      <c r="J7" s="13" t="s">
        <v>29</v>
      </c>
      <c r="K7" s="119" t="s">
        <v>51</v>
      </c>
      <c r="L7" s="119"/>
      <c r="M7" s="119"/>
      <c r="N7" s="54">
        <f>N8-N9</f>
        <v>-22575881.46</v>
      </c>
      <c r="O7" s="75">
        <v>0</v>
      </c>
      <c r="P7" s="38">
        <f t="shared" si="2"/>
        <v>-22575881.46</v>
      </c>
      <c r="Q7" s="54">
        <f>Q8-Q9</f>
        <v>-14619562.45</v>
      </c>
      <c r="R7" s="75">
        <v>0</v>
      </c>
      <c r="S7" s="14">
        <f t="shared" si="3"/>
        <v>-14619562.45</v>
      </c>
    </row>
    <row r="8" spans="1:19" ht="15" customHeight="1">
      <c r="A8" s="15" t="s">
        <v>32</v>
      </c>
      <c r="B8" s="120" t="s">
        <v>31</v>
      </c>
      <c r="C8" s="121"/>
      <c r="D8" s="42">
        <f>D9+D11+D12+D13+D14</f>
        <v>3501312.7299999995</v>
      </c>
      <c r="E8" s="62">
        <f>E9+E11+E12+E13+E14</f>
        <v>0</v>
      </c>
      <c r="F8" s="12">
        <f t="shared" si="0"/>
        <v>3501312.7299999995</v>
      </c>
      <c r="G8" s="86">
        <v>3601784.02</v>
      </c>
      <c r="H8" s="62">
        <f>H9+H11+H12+H13+H14</f>
        <v>0</v>
      </c>
      <c r="I8" s="12">
        <f t="shared" si="1"/>
        <v>3601784.02</v>
      </c>
      <c r="J8" s="16" t="s">
        <v>32</v>
      </c>
      <c r="K8" s="108" t="s">
        <v>52</v>
      </c>
      <c r="L8" s="108"/>
      <c r="M8" s="108"/>
      <c r="N8" s="54">
        <v>0</v>
      </c>
      <c r="O8" s="75">
        <v>0</v>
      </c>
      <c r="P8" s="38">
        <f t="shared" si="2"/>
        <v>0</v>
      </c>
      <c r="Q8" s="54">
        <v>0</v>
      </c>
      <c r="R8" s="75">
        <v>0</v>
      </c>
      <c r="S8" s="14">
        <f t="shared" si="3"/>
        <v>0</v>
      </c>
    </row>
    <row r="9" spans="1:19" ht="15" customHeight="1">
      <c r="A9" s="17" t="s">
        <v>34</v>
      </c>
      <c r="B9" s="95" t="s">
        <v>8</v>
      </c>
      <c r="C9" s="113"/>
      <c r="D9" s="42">
        <v>63750</v>
      </c>
      <c r="E9" s="62">
        <v>0</v>
      </c>
      <c r="F9" s="12">
        <f t="shared" si="0"/>
        <v>63750</v>
      </c>
      <c r="G9" s="86">
        <v>63750</v>
      </c>
      <c r="H9" s="62">
        <v>0</v>
      </c>
      <c r="I9" s="12">
        <f t="shared" si="1"/>
        <v>63750</v>
      </c>
      <c r="J9" s="16" t="s">
        <v>39</v>
      </c>
      <c r="K9" s="108" t="s">
        <v>53</v>
      </c>
      <c r="L9" s="108"/>
      <c r="M9" s="108"/>
      <c r="N9" s="54">
        <v>22575881.46</v>
      </c>
      <c r="O9" s="75">
        <v>0</v>
      </c>
      <c r="P9" s="38">
        <f t="shared" si="2"/>
        <v>22575881.46</v>
      </c>
      <c r="Q9" s="54">
        <v>14619562.45</v>
      </c>
      <c r="R9" s="75">
        <v>0</v>
      </c>
      <c r="S9" s="14">
        <f t="shared" si="3"/>
        <v>14619562.45</v>
      </c>
    </row>
    <row r="10" spans="1:19" ht="79.5" customHeight="1">
      <c r="A10" s="17" t="s">
        <v>86</v>
      </c>
      <c r="B10" s="95" t="s">
        <v>87</v>
      </c>
      <c r="C10" s="113"/>
      <c r="D10" s="42">
        <v>0</v>
      </c>
      <c r="E10" s="62">
        <v>0</v>
      </c>
      <c r="F10" s="12">
        <f t="shared" si="0"/>
        <v>0</v>
      </c>
      <c r="G10" s="86">
        <v>0</v>
      </c>
      <c r="H10" s="62">
        <v>0</v>
      </c>
      <c r="I10" s="12">
        <f t="shared" si="1"/>
        <v>0</v>
      </c>
      <c r="J10" s="18" t="s">
        <v>41</v>
      </c>
      <c r="K10" s="119" t="s">
        <v>88</v>
      </c>
      <c r="L10" s="119"/>
      <c r="M10" s="119"/>
      <c r="N10" s="54">
        <v>0</v>
      </c>
      <c r="O10" s="75">
        <v>0</v>
      </c>
      <c r="P10" s="38">
        <f t="shared" si="2"/>
        <v>0</v>
      </c>
      <c r="Q10" s="54">
        <v>0</v>
      </c>
      <c r="R10" s="75">
        <v>0</v>
      </c>
      <c r="S10" s="14">
        <f t="shared" si="3"/>
        <v>0</v>
      </c>
    </row>
    <row r="11" spans="1:19" ht="27" customHeight="1">
      <c r="A11" s="17" t="s">
        <v>35</v>
      </c>
      <c r="B11" s="95" t="s">
        <v>9</v>
      </c>
      <c r="C11" s="113"/>
      <c r="D11" s="42">
        <v>2966279.76</v>
      </c>
      <c r="E11" s="62">
        <v>0</v>
      </c>
      <c r="F11" s="12">
        <f t="shared" si="0"/>
        <v>2966279.76</v>
      </c>
      <c r="G11" s="86">
        <v>2849182.33</v>
      </c>
      <c r="H11" s="62">
        <v>0</v>
      </c>
      <c r="I11" s="12">
        <f t="shared" si="1"/>
        <v>2849182.33</v>
      </c>
      <c r="J11" s="18" t="s">
        <v>42</v>
      </c>
      <c r="K11" s="119" t="s">
        <v>54</v>
      </c>
      <c r="L11" s="119"/>
      <c r="M11" s="119"/>
      <c r="N11" s="54">
        <v>0</v>
      </c>
      <c r="O11" s="75">
        <v>0</v>
      </c>
      <c r="P11" s="38">
        <f t="shared" si="2"/>
        <v>0</v>
      </c>
      <c r="Q11" s="54">
        <v>0</v>
      </c>
      <c r="R11" s="75">
        <v>0</v>
      </c>
      <c r="S11" s="14">
        <f t="shared" si="3"/>
        <v>0</v>
      </c>
    </row>
    <row r="12" spans="1:19" ht="25.5" customHeight="1">
      <c r="A12" s="19" t="s">
        <v>36</v>
      </c>
      <c r="B12" s="111" t="s">
        <v>33</v>
      </c>
      <c r="C12" s="112"/>
      <c r="D12" s="42">
        <v>471282.97</v>
      </c>
      <c r="E12" s="62">
        <v>0</v>
      </c>
      <c r="F12" s="12">
        <f t="shared" si="0"/>
        <v>471282.97</v>
      </c>
      <c r="G12" s="86">
        <v>688851.69</v>
      </c>
      <c r="H12" s="62">
        <v>0</v>
      </c>
      <c r="I12" s="12">
        <f t="shared" si="1"/>
        <v>688851.69</v>
      </c>
      <c r="J12" s="18" t="s">
        <v>44</v>
      </c>
      <c r="K12" s="119" t="s">
        <v>89</v>
      </c>
      <c r="L12" s="119"/>
      <c r="M12" s="119"/>
      <c r="N12" s="54">
        <v>0</v>
      </c>
      <c r="O12" s="75">
        <v>0</v>
      </c>
      <c r="P12" s="38">
        <f t="shared" si="2"/>
        <v>0</v>
      </c>
      <c r="Q12" s="54">
        <v>0</v>
      </c>
      <c r="R12" s="75">
        <v>0</v>
      </c>
      <c r="S12" s="14">
        <f t="shared" si="3"/>
        <v>0</v>
      </c>
    </row>
    <row r="13" spans="1:19" ht="33" customHeight="1">
      <c r="A13" s="17" t="s">
        <v>37</v>
      </c>
      <c r="B13" s="95" t="s">
        <v>71</v>
      </c>
      <c r="C13" s="113"/>
      <c r="D13" s="42">
        <v>0</v>
      </c>
      <c r="E13" s="62">
        <v>0</v>
      </c>
      <c r="F13" s="12">
        <f t="shared" si="0"/>
        <v>0</v>
      </c>
      <c r="G13" s="86">
        <v>0</v>
      </c>
      <c r="H13" s="62">
        <v>0</v>
      </c>
      <c r="I13" s="12">
        <f t="shared" si="1"/>
        <v>0</v>
      </c>
      <c r="J13" s="20" t="s">
        <v>47</v>
      </c>
      <c r="K13" s="114" t="s">
        <v>93</v>
      </c>
      <c r="L13" s="114"/>
      <c r="M13" s="114"/>
      <c r="N13" s="54">
        <v>0</v>
      </c>
      <c r="O13" s="75">
        <v>14521343.65</v>
      </c>
      <c r="P13" s="38">
        <f t="shared" si="2"/>
        <v>14521343.65</v>
      </c>
      <c r="Q13" s="54">
        <v>0</v>
      </c>
      <c r="R13" s="75">
        <v>6798606.01</v>
      </c>
      <c r="S13" s="14">
        <f t="shared" si="3"/>
        <v>6798606.01</v>
      </c>
    </row>
    <row r="14" spans="1:19" ht="56.25" customHeight="1">
      <c r="A14" s="17" t="s">
        <v>38</v>
      </c>
      <c r="B14" s="95" t="s">
        <v>10</v>
      </c>
      <c r="C14" s="113"/>
      <c r="D14" s="42">
        <v>0</v>
      </c>
      <c r="E14" s="62">
        <v>0</v>
      </c>
      <c r="F14" s="12">
        <f t="shared" si="0"/>
        <v>0</v>
      </c>
      <c r="G14" s="86">
        <v>0</v>
      </c>
      <c r="H14" s="62">
        <v>0</v>
      </c>
      <c r="I14" s="12">
        <f t="shared" si="1"/>
        <v>0</v>
      </c>
      <c r="J14" s="20" t="s">
        <v>56</v>
      </c>
      <c r="K14" s="114" t="s">
        <v>84</v>
      </c>
      <c r="L14" s="114"/>
      <c r="M14" s="114"/>
      <c r="N14" s="54">
        <f>N16+N15+N27+N28</f>
        <v>1453557.0799999998</v>
      </c>
      <c r="O14" s="75">
        <f>O15+O16</f>
        <v>303309.5</v>
      </c>
      <c r="P14" s="38">
        <f t="shared" si="2"/>
        <v>1756866.5799999998</v>
      </c>
      <c r="Q14" s="54">
        <f>Q16+Q15+Q27+Q28</f>
        <v>1685388.9500000004</v>
      </c>
      <c r="R14" s="75">
        <f>R15+R16</f>
        <v>334764.4</v>
      </c>
      <c r="S14" s="14">
        <f t="shared" si="3"/>
        <v>2020153.3500000006</v>
      </c>
    </row>
    <row r="15" spans="1:19" ht="48" customHeight="1">
      <c r="A15" s="11" t="s">
        <v>39</v>
      </c>
      <c r="B15" s="106" t="s">
        <v>73</v>
      </c>
      <c r="C15" s="107"/>
      <c r="D15" s="42">
        <v>0</v>
      </c>
      <c r="E15" s="62">
        <v>0</v>
      </c>
      <c r="F15" s="12">
        <f t="shared" si="0"/>
        <v>0</v>
      </c>
      <c r="G15" s="86">
        <v>0</v>
      </c>
      <c r="H15" s="62">
        <v>0</v>
      </c>
      <c r="I15" s="12">
        <f t="shared" si="1"/>
        <v>0</v>
      </c>
      <c r="J15" s="20" t="s">
        <v>28</v>
      </c>
      <c r="K15" s="114" t="s">
        <v>55</v>
      </c>
      <c r="L15" s="114"/>
      <c r="M15" s="114"/>
      <c r="N15" s="54">
        <v>0</v>
      </c>
      <c r="O15" s="75">
        <v>0</v>
      </c>
      <c r="P15" s="38">
        <f t="shared" si="2"/>
        <v>0</v>
      </c>
      <c r="Q15" s="54">
        <v>0</v>
      </c>
      <c r="R15" s="75">
        <v>0</v>
      </c>
      <c r="S15" s="14">
        <f t="shared" si="3"/>
        <v>0</v>
      </c>
    </row>
    <row r="16" spans="1:19" ht="33" customHeight="1">
      <c r="A16" s="11" t="s">
        <v>40</v>
      </c>
      <c r="B16" s="106" t="s">
        <v>74</v>
      </c>
      <c r="C16" s="107"/>
      <c r="D16" s="43">
        <v>0</v>
      </c>
      <c r="E16" s="62">
        <v>0</v>
      </c>
      <c r="F16" s="12">
        <f t="shared" si="0"/>
        <v>0</v>
      </c>
      <c r="G16" s="87">
        <v>0</v>
      </c>
      <c r="H16" s="62">
        <v>0</v>
      </c>
      <c r="I16" s="12">
        <f t="shared" si="1"/>
        <v>0</v>
      </c>
      <c r="J16" s="20" t="s">
        <v>29</v>
      </c>
      <c r="K16" s="114" t="s">
        <v>57</v>
      </c>
      <c r="L16" s="114"/>
      <c r="M16" s="114"/>
      <c r="N16" s="54">
        <f>N17+N18+N19+N20+N21+N22+N23+N24</f>
        <v>1453557.0799999998</v>
      </c>
      <c r="O16" s="75">
        <f>O17+O18+O19+O20+O21</f>
        <v>303309.5</v>
      </c>
      <c r="P16" s="38">
        <f t="shared" si="2"/>
        <v>1756866.5799999998</v>
      </c>
      <c r="Q16" s="54">
        <f>Q17+Q18+Q19+Q20+Q21+Q22+Q23+Q24</f>
        <v>1685388.9500000004</v>
      </c>
      <c r="R16" s="75">
        <f>R17+R18+R19+R20+R21</f>
        <v>334764.4</v>
      </c>
      <c r="S16" s="14">
        <f t="shared" si="3"/>
        <v>2020153.3500000006</v>
      </c>
    </row>
    <row r="17" spans="1:19" ht="27" customHeight="1">
      <c r="A17" s="21" t="s">
        <v>41</v>
      </c>
      <c r="B17" s="106" t="s">
        <v>72</v>
      </c>
      <c r="C17" s="107"/>
      <c r="D17" s="43">
        <v>0</v>
      </c>
      <c r="E17" s="62">
        <v>3373.87</v>
      </c>
      <c r="F17" s="12">
        <f t="shared" si="0"/>
        <v>3373.87</v>
      </c>
      <c r="G17" s="87">
        <v>0</v>
      </c>
      <c r="H17" s="62">
        <v>0</v>
      </c>
      <c r="I17" s="12">
        <f t="shared" si="1"/>
        <v>0</v>
      </c>
      <c r="J17" s="16" t="s">
        <v>32</v>
      </c>
      <c r="K17" s="108" t="s">
        <v>58</v>
      </c>
      <c r="L17" s="108"/>
      <c r="M17" s="108"/>
      <c r="N17" s="54">
        <v>104967.71</v>
      </c>
      <c r="O17" s="75">
        <v>32815</v>
      </c>
      <c r="P17" s="38">
        <f t="shared" si="2"/>
        <v>137782.71000000002</v>
      </c>
      <c r="Q17" s="54">
        <v>127328.54</v>
      </c>
      <c r="R17" s="75">
        <v>21941.52</v>
      </c>
      <c r="S17" s="14">
        <f t="shared" si="3"/>
        <v>149270.06</v>
      </c>
    </row>
    <row r="18" spans="1:19" ht="24.75" customHeight="1">
      <c r="A18" s="21" t="s">
        <v>42</v>
      </c>
      <c r="B18" s="106" t="s">
        <v>11</v>
      </c>
      <c r="C18" s="107"/>
      <c r="D18" s="43">
        <f>D19+D20+D21</f>
        <v>0</v>
      </c>
      <c r="E18" s="62">
        <v>0</v>
      </c>
      <c r="F18" s="12">
        <f t="shared" si="0"/>
        <v>0</v>
      </c>
      <c r="G18" s="87">
        <v>0</v>
      </c>
      <c r="H18" s="62">
        <v>0</v>
      </c>
      <c r="I18" s="12">
        <f t="shared" si="1"/>
        <v>0</v>
      </c>
      <c r="J18" s="16" t="s">
        <v>39</v>
      </c>
      <c r="K18" s="108" t="s">
        <v>59</v>
      </c>
      <c r="L18" s="108"/>
      <c r="M18" s="108"/>
      <c r="N18" s="54">
        <v>110397</v>
      </c>
      <c r="O18" s="75">
        <v>6118</v>
      </c>
      <c r="P18" s="38">
        <f t="shared" si="2"/>
        <v>116515</v>
      </c>
      <c r="Q18" s="54">
        <v>152812</v>
      </c>
      <c r="R18" s="75">
        <v>10696</v>
      </c>
      <c r="S18" s="14">
        <f t="shared" si="3"/>
        <v>163508</v>
      </c>
    </row>
    <row r="19" spans="1:19" ht="36" customHeight="1">
      <c r="A19" s="19" t="s">
        <v>32</v>
      </c>
      <c r="B19" s="111" t="s">
        <v>12</v>
      </c>
      <c r="C19" s="112"/>
      <c r="D19" s="43">
        <v>0</v>
      </c>
      <c r="E19" s="62">
        <v>0</v>
      </c>
      <c r="F19" s="12">
        <f t="shared" si="0"/>
        <v>0</v>
      </c>
      <c r="G19" s="87">
        <v>0</v>
      </c>
      <c r="H19" s="62">
        <v>0</v>
      </c>
      <c r="I19" s="12">
        <f t="shared" si="1"/>
        <v>0</v>
      </c>
      <c r="J19" s="16" t="s">
        <v>40</v>
      </c>
      <c r="K19" s="108" t="s">
        <v>60</v>
      </c>
      <c r="L19" s="108"/>
      <c r="M19" s="108"/>
      <c r="N19" s="54">
        <v>564593.46</v>
      </c>
      <c r="O19" s="75">
        <v>256254.07</v>
      </c>
      <c r="P19" s="38">
        <f t="shared" si="2"/>
        <v>820847.53</v>
      </c>
      <c r="Q19" s="54">
        <v>690712.55</v>
      </c>
      <c r="R19" s="75">
        <v>295312.54</v>
      </c>
      <c r="S19" s="14">
        <f t="shared" si="3"/>
        <v>986025.0900000001</v>
      </c>
    </row>
    <row r="20" spans="1:19" ht="27" customHeight="1">
      <c r="A20" s="17" t="s">
        <v>39</v>
      </c>
      <c r="B20" s="95" t="s">
        <v>75</v>
      </c>
      <c r="C20" s="113"/>
      <c r="D20" s="43">
        <v>0</v>
      </c>
      <c r="E20" s="62">
        <v>0</v>
      </c>
      <c r="F20" s="12">
        <f t="shared" si="0"/>
        <v>0</v>
      </c>
      <c r="G20" s="87">
        <v>0</v>
      </c>
      <c r="H20" s="62">
        <v>0</v>
      </c>
      <c r="I20" s="12">
        <f t="shared" si="1"/>
        <v>0</v>
      </c>
      <c r="J20" s="16" t="s">
        <v>67</v>
      </c>
      <c r="K20" s="108" t="s">
        <v>61</v>
      </c>
      <c r="L20" s="108"/>
      <c r="M20" s="108"/>
      <c r="N20" s="54">
        <v>518909.01</v>
      </c>
      <c r="O20" s="75">
        <v>8122.43</v>
      </c>
      <c r="P20" s="38">
        <f t="shared" si="2"/>
        <v>527031.4400000001</v>
      </c>
      <c r="Q20" s="54">
        <v>576279.4</v>
      </c>
      <c r="R20" s="75">
        <v>6814.34</v>
      </c>
      <c r="S20" s="14">
        <f t="shared" si="3"/>
        <v>583093.74</v>
      </c>
    </row>
    <row r="21" spans="1:19" ht="27" customHeight="1">
      <c r="A21" s="17" t="s">
        <v>40</v>
      </c>
      <c r="B21" s="95" t="s">
        <v>13</v>
      </c>
      <c r="C21" s="113"/>
      <c r="D21" s="43">
        <v>0</v>
      </c>
      <c r="E21" s="62">
        <v>0</v>
      </c>
      <c r="F21" s="12">
        <f t="shared" si="0"/>
        <v>0</v>
      </c>
      <c r="G21" s="87">
        <v>0</v>
      </c>
      <c r="H21" s="62">
        <v>0</v>
      </c>
      <c r="I21" s="12">
        <f t="shared" si="1"/>
        <v>0</v>
      </c>
      <c r="J21" s="16" t="s">
        <v>68</v>
      </c>
      <c r="K21" s="108" t="s">
        <v>62</v>
      </c>
      <c r="L21" s="108"/>
      <c r="M21" s="108"/>
      <c r="N21" s="54">
        <v>9471.21</v>
      </c>
      <c r="O21" s="75">
        <v>0</v>
      </c>
      <c r="P21" s="38">
        <f t="shared" si="2"/>
        <v>9471.21</v>
      </c>
      <c r="Q21" s="54">
        <v>8804.12</v>
      </c>
      <c r="R21" s="75">
        <v>0</v>
      </c>
      <c r="S21" s="14">
        <f t="shared" si="3"/>
        <v>8804.12</v>
      </c>
    </row>
    <row r="22" spans="1:19" ht="42.75" customHeight="1">
      <c r="A22" s="21" t="s">
        <v>43</v>
      </c>
      <c r="B22" s="106" t="s">
        <v>14</v>
      </c>
      <c r="C22" s="107"/>
      <c r="D22" s="43">
        <v>0</v>
      </c>
      <c r="E22" s="62">
        <v>0</v>
      </c>
      <c r="F22" s="12">
        <f t="shared" si="0"/>
        <v>0</v>
      </c>
      <c r="G22" s="87">
        <v>0</v>
      </c>
      <c r="H22" s="62">
        <v>0</v>
      </c>
      <c r="I22" s="12">
        <f t="shared" si="1"/>
        <v>0</v>
      </c>
      <c r="J22" s="16" t="s">
        <v>81</v>
      </c>
      <c r="K22" s="108" t="s">
        <v>63</v>
      </c>
      <c r="L22" s="108"/>
      <c r="M22" s="108"/>
      <c r="N22" s="54">
        <v>0</v>
      </c>
      <c r="O22" s="75">
        <v>0</v>
      </c>
      <c r="P22" s="38">
        <f t="shared" si="2"/>
        <v>0</v>
      </c>
      <c r="Q22" s="54">
        <v>0</v>
      </c>
      <c r="R22" s="75">
        <v>0</v>
      </c>
      <c r="S22" s="14">
        <f t="shared" si="3"/>
        <v>0</v>
      </c>
    </row>
    <row r="23" spans="1:19" ht="53.25" customHeight="1">
      <c r="A23" s="22" t="s">
        <v>44</v>
      </c>
      <c r="B23" s="115" t="s">
        <v>15</v>
      </c>
      <c r="C23" s="116"/>
      <c r="D23" s="43">
        <f>D24+D29+D35</f>
        <v>393902.93</v>
      </c>
      <c r="E23" s="62">
        <f>E24+E29+E35+E43</f>
        <v>14821279.280000001</v>
      </c>
      <c r="F23" s="12">
        <f t="shared" si="0"/>
        <v>15215182.21</v>
      </c>
      <c r="G23" s="87">
        <v>325152.24</v>
      </c>
      <c r="H23" s="62">
        <f>H24+H29+H35+H43</f>
        <v>7133370.41</v>
      </c>
      <c r="I23" s="12">
        <f t="shared" si="1"/>
        <v>7458522.65</v>
      </c>
      <c r="J23" s="16" t="s">
        <v>82</v>
      </c>
      <c r="K23" s="108" t="s">
        <v>46</v>
      </c>
      <c r="L23" s="108"/>
      <c r="M23" s="108"/>
      <c r="N23" s="54">
        <v>750</v>
      </c>
      <c r="O23" s="75">
        <v>0</v>
      </c>
      <c r="P23" s="38">
        <f t="shared" si="2"/>
        <v>750</v>
      </c>
      <c r="Q23" s="54">
        <v>200</v>
      </c>
      <c r="R23" s="75">
        <v>0</v>
      </c>
      <c r="S23" s="14">
        <f t="shared" si="3"/>
        <v>200</v>
      </c>
    </row>
    <row r="24" spans="1:19" ht="15" customHeight="1">
      <c r="A24" s="11" t="s">
        <v>28</v>
      </c>
      <c r="B24" s="106" t="s">
        <v>16</v>
      </c>
      <c r="C24" s="107"/>
      <c r="D24" s="43">
        <f>D25+D26+D27+D28</f>
        <v>143846.8</v>
      </c>
      <c r="E24" s="62">
        <f>E25+E26+E27+E28</f>
        <v>0</v>
      </c>
      <c r="F24" s="12">
        <f t="shared" si="0"/>
        <v>143846.8</v>
      </c>
      <c r="G24" s="87">
        <v>118488.98</v>
      </c>
      <c r="H24" s="62">
        <f>H25+H26+H27+H28</f>
        <v>0</v>
      </c>
      <c r="I24" s="12">
        <f t="shared" si="1"/>
        <v>118488.98</v>
      </c>
      <c r="J24" s="16" t="s">
        <v>85</v>
      </c>
      <c r="K24" s="117" t="s">
        <v>65</v>
      </c>
      <c r="L24" s="106"/>
      <c r="M24" s="107"/>
      <c r="N24" s="54">
        <f>N25+N26</f>
        <v>144468.69</v>
      </c>
      <c r="O24" s="75">
        <v>0</v>
      </c>
      <c r="P24" s="38">
        <f t="shared" si="2"/>
        <v>144468.69</v>
      </c>
      <c r="Q24" s="54">
        <f>Q25+Q26</f>
        <v>129252.34</v>
      </c>
      <c r="R24" s="75">
        <v>0</v>
      </c>
      <c r="S24" s="14">
        <f t="shared" si="3"/>
        <v>129252.34</v>
      </c>
    </row>
    <row r="25" spans="1:19" ht="33" customHeight="1">
      <c r="A25" s="17" t="s">
        <v>32</v>
      </c>
      <c r="B25" s="95" t="s">
        <v>17</v>
      </c>
      <c r="C25" s="113"/>
      <c r="D25" s="43">
        <v>143846.8</v>
      </c>
      <c r="E25" s="62">
        <v>0</v>
      </c>
      <c r="F25" s="12">
        <f t="shared" si="0"/>
        <v>143846.8</v>
      </c>
      <c r="G25" s="87">
        <v>118488.98</v>
      </c>
      <c r="H25" s="62">
        <v>0</v>
      </c>
      <c r="I25" s="12">
        <f t="shared" si="1"/>
        <v>118488.98</v>
      </c>
      <c r="J25" s="16" t="s">
        <v>90</v>
      </c>
      <c r="K25" s="118" t="s">
        <v>92</v>
      </c>
      <c r="L25" s="95"/>
      <c r="M25" s="113"/>
      <c r="N25" s="54">
        <v>144468.69</v>
      </c>
      <c r="O25" s="75">
        <v>0</v>
      </c>
      <c r="P25" s="38">
        <f t="shared" si="2"/>
        <v>144468.69</v>
      </c>
      <c r="Q25" s="54">
        <v>129252.34</v>
      </c>
      <c r="R25" s="75">
        <v>0</v>
      </c>
      <c r="S25" s="14">
        <f t="shared" si="3"/>
        <v>129252.34</v>
      </c>
    </row>
    <row r="26" spans="1:19" ht="27" customHeight="1">
      <c r="A26" s="17" t="s">
        <v>39</v>
      </c>
      <c r="B26" s="95" t="s">
        <v>45</v>
      </c>
      <c r="C26" s="113"/>
      <c r="D26" s="43">
        <v>0</v>
      </c>
      <c r="E26" s="62">
        <v>0</v>
      </c>
      <c r="F26" s="12">
        <f t="shared" si="0"/>
        <v>0</v>
      </c>
      <c r="G26" s="87">
        <v>0</v>
      </c>
      <c r="H26" s="62">
        <v>0</v>
      </c>
      <c r="I26" s="12">
        <f t="shared" si="1"/>
        <v>0</v>
      </c>
      <c r="J26" s="16" t="s">
        <v>91</v>
      </c>
      <c r="K26" s="108" t="s">
        <v>66</v>
      </c>
      <c r="L26" s="108"/>
      <c r="M26" s="108"/>
      <c r="N26" s="54">
        <v>0</v>
      </c>
      <c r="O26" s="75">
        <v>0</v>
      </c>
      <c r="P26" s="38">
        <f t="shared" si="2"/>
        <v>0</v>
      </c>
      <c r="Q26" s="54">
        <v>0</v>
      </c>
      <c r="R26" s="75">
        <v>0</v>
      </c>
      <c r="S26" s="14">
        <f t="shared" si="3"/>
        <v>0</v>
      </c>
    </row>
    <row r="27" spans="1:19" ht="34.5" customHeight="1">
      <c r="A27" s="17" t="s">
        <v>40</v>
      </c>
      <c r="B27" s="95" t="s">
        <v>18</v>
      </c>
      <c r="C27" s="113"/>
      <c r="D27" s="43">
        <v>0</v>
      </c>
      <c r="E27" s="62">
        <v>0</v>
      </c>
      <c r="F27" s="12">
        <f t="shared" si="0"/>
        <v>0</v>
      </c>
      <c r="G27" s="87">
        <v>0</v>
      </c>
      <c r="H27" s="62">
        <v>0</v>
      </c>
      <c r="I27" s="12">
        <f t="shared" si="1"/>
        <v>0</v>
      </c>
      <c r="J27" s="23" t="s">
        <v>41</v>
      </c>
      <c r="K27" s="114" t="s">
        <v>64</v>
      </c>
      <c r="L27" s="114"/>
      <c r="M27" s="114"/>
      <c r="N27" s="54">
        <v>0</v>
      </c>
      <c r="O27" s="75">
        <v>0</v>
      </c>
      <c r="P27" s="38">
        <f t="shared" si="2"/>
        <v>0</v>
      </c>
      <c r="Q27" s="54">
        <v>0</v>
      </c>
      <c r="R27" s="75">
        <v>0</v>
      </c>
      <c r="S27" s="14">
        <f t="shared" si="3"/>
        <v>0</v>
      </c>
    </row>
    <row r="28" spans="1:19" ht="33.75" customHeight="1">
      <c r="A28" s="17" t="s">
        <v>67</v>
      </c>
      <c r="B28" s="95" t="s">
        <v>19</v>
      </c>
      <c r="C28" s="113"/>
      <c r="D28" s="43">
        <v>0</v>
      </c>
      <c r="E28" s="62">
        <v>0</v>
      </c>
      <c r="F28" s="12">
        <f t="shared" si="0"/>
        <v>0</v>
      </c>
      <c r="G28" s="87">
        <v>0</v>
      </c>
      <c r="H28" s="62">
        <v>0</v>
      </c>
      <c r="I28" s="12">
        <f t="shared" si="1"/>
        <v>0</v>
      </c>
      <c r="J28" s="23" t="s">
        <v>42</v>
      </c>
      <c r="K28" s="114" t="s">
        <v>26</v>
      </c>
      <c r="L28" s="114"/>
      <c r="M28" s="114"/>
      <c r="N28" s="54">
        <v>0</v>
      </c>
      <c r="O28" s="75">
        <f>O29+O30</f>
        <v>0</v>
      </c>
      <c r="P28" s="38">
        <f t="shared" si="2"/>
        <v>0</v>
      </c>
      <c r="Q28" s="54">
        <v>0</v>
      </c>
      <c r="R28" s="75">
        <f>R29+R30</f>
        <v>0</v>
      </c>
      <c r="S28" s="14">
        <f t="shared" si="3"/>
        <v>0</v>
      </c>
    </row>
    <row r="29" spans="1:19" ht="33" customHeight="1">
      <c r="A29" s="21" t="s">
        <v>29</v>
      </c>
      <c r="B29" s="106" t="s">
        <v>20</v>
      </c>
      <c r="C29" s="107"/>
      <c r="D29" s="44">
        <f>SUM(D30:D34)</f>
        <v>166734.44</v>
      </c>
      <c r="E29" s="62">
        <f>E33</f>
        <v>3357763.3</v>
      </c>
      <c r="F29" s="12">
        <f t="shared" si="0"/>
        <v>3524497.7399999998</v>
      </c>
      <c r="G29" s="88">
        <v>158774.12</v>
      </c>
      <c r="H29" s="62">
        <f>H33</f>
        <v>4000250.15</v>
      </c>
      <c r="I29" s="12">
        <f t="shared" si="1"/>
        <v>4159024.27</v>
      </c>
      <c r="J29" s="16"/>
      <c r="K29" s="108"/>
      <c r="L29" s="108"/>
      <c r="M29" s="108"/>
      <c r="N29" s="55"/>
      <c r="O29" s="75"/>
      <c r="P29" s="38"/>
      <c r="Q29" s="55"/>
      <c r="R29" s="75"/>
      <c r="S29" s="14"/>
    </row>
    <row r="30" spans="1:19" ht="27" customHeight="1">
      <c r="A30" s="19" t="s">
        <v>32</v>
      </c>
      <c r="B30" s="111" t="s">
        <v>76</v>
      </c>
      <c r="C30" s="112"/>
      <c r="D30" s="43">
        <v>0</v>
      </c>
      <c r="E30" s="62">
        <v>0</v>
      </c>
      <c r="F30" s="12">
        <f t="shared" si="0"/>
        <v>0</v>
      </c>
      <c r="G30" s="87">
        <v>0</v>
      </c>
      <c r="H30" s="62">
        <v>0</v>
      </c>
      <c r="I30" s="12">
        <f t="shared" si="1"/>
        <v>0</v>
      </c>
      <c r="J30" s="16"/>
      <c r="K30" s="108"/>
      <c r="L30" s="108"/>
      <c r="M30" s="108"/>
      <c r="N30" s="55"/>
      <c r="O30" s="75"/>
      <c r="P30" s="38"/>
      <c r="Q30" s="55"/>
      <c r="R30" s="75"/>
      <c r="S30" s="14"/>
    </row>
    <row r="31" spans="1:19" ht="38.25" customHeight="1">
      <c r="A31" s="17" t="s">
        <v>39</v>
      </c>
      <c r="B31" s="95" t="s">
        <v>77</v>
      </c>
      <c r="C31" s="113"/>
      <c r="D31" s="43">
        <v>0</v>
      </c>
      <c r="E31" s="62">
        <v>0</v>
      </c>
      <c r="F31" s="12">
        <f t="shared" si="0"/>
        <v>0</v>
      </c>
      <c r="G31" s="87">
        <v>0</v>
      </c>
      <c r="H31" s="62">
        <v>0</v>
      </c>
      <c r="I31" s="12">
        <f t="shared" si="1"/>
        <v>0</v>
      </c>
      <c r="J31" s="23"/>
      <c r="K31" s="110"/>
      <c r="L31" s="110"/>
      <c r="M31" s="110"/>
      <c r="N31" s="55"/>
      <c r="O31" s="75"/>
      <c r="P31" s="38"/>
      <c r="Q31" s="55"/>
      <c r="R31" s="75"/>
      <c r="S31" s="14"/>
    </row>
    <row r="32" spans="1:19" ht="36" customHeight="1">
      <c r="A32" s="17" t="s">
        <v>40</v>
      </c>
      <c r="B32" s="95" t="s">
        <v>78</v>
      </c>
      <c r="C32" s="95"/>
      <c r="D32" s="43">
        <v>103230.4</v>
      </c>
      <c r="E32" s="62">
        <v>0</v>
      </c>
      <c r="F32" s="12">
        <f t="shared" si="0"/>
        <v>103230.4</v>
      </c>
      <c r="G32" s="87">
        <v>76058.88</v>
      </c>
      <c r="H32" s="62">
        <v>0</v>
      </c>
      <c r="I32" s="12">
        <f t="shared" si="1"/>
        <v>76058.88</v>
      </c>
      <c r="J32" s="18"/>
      <c r="K32" s="108"/>
      <c r="L32" s="108"/>
      <c r="M32" s="108"/>
      <c r="N32" s="55"/>
      <c r="O32" s="75"/>
      <c r="P32" s="38"/>
      <c r="Q32" s="55"/>
      <c r="R32" s="75"/>
      <c r="S32" s="14"/>
    </row>
    <row r="33" spans="1:19" ht="51.75" customHeight="1">
      <c r="A33" s="17" t="s">
        <v>67</v>
      </c>
      <c r="B33" s="109" t="s">
        <v>21</v>
      </c>
      <c r="C33" s="109"/>
      <c r="D33" s="43">
        <f>62928+576.04</f>
        <v>63504.04</v>
      </c>
      <c r="E33" s="62">
        <v>3357763.3</v>
      </c>
      <c r="F33" s="12">
        <f t="shared" si="0"/>
        <v>3421267.34</v>
      </c>
      <c r="G33" s="87">
        <v>82715.23999999999</v>
      </c>
      <c r="H33" s="62">
        <v>4000250.15</v>
      </c>
      <c r="I33" s="12">
        <f t="shared" si="1"/>
        <v>4082965.3899999997</v>
      </c>
      <c r="J33" s="18"/>
      <c r="K33" s="108"/>
      <c r="L33" s="108"/>
      <c r="M33" s="108"/>
      <c r="N33" s="55"/>
      <c r="O33" s="75"/>
      <c r="P33" s="38"/>
      <c r="Q33" s="55"/>
      <c r="R33" s="75"/>
      <c r="S33" s="14"/>
    </row>
    <row r="34" spans="1:19" ht="52.5" customHeight="1">
      <c r="A34" s="17" t="s">
        <v>68</v>
      </c>
      <c r="B34" s="95" t="s">
        <v>98</v>
      </c>
      <c r="C34" s="95"/>
      <c r="D34" s="43">
        <v>0</v>
      </c>
      <c r="E34" s="62">
        <v>0</v>
      </c>
      <c r="F34" s="12">
        <f t="shared" si="0"/>
        <v>0</v>
      </c>
      <c r="G34" s="87">
        <v>0</v>
      </c>
      <c r="H34" s="62">
        <v>0</v>
      </c>
      <c r="I34" s="12">
        <f t="shared" si="1"/>
        <v>0</v>
      </c>
      <c r="J34" s="18"/>
      <c r="K34" s="108"/>
      <c r="L34" s="108"/>
      <c r="M34" s="108"/>
      <c r="N34" s="55"/>
      <c r="O34" s="75"/>
      <c r="P34" s="38"/>
      <c r="Q34" s="55"/>
      <c r="R34" s="75"/>
      <c r="S34" s="14"/>
    </row>
    <row r="35" spans="1:19" ht="25.5" customHeight="1">
      <c r="A35" s="21" t="s">
        <v>41</v>
      </c>
      <c r="B35" s="106" t="s">
        <v>79</v>
      </c>
      <c r="C35" s="107"/>
      <c r="D35" s="43">
        <f>D36+D37+D38+D39+D40+D41+D42</f>
        <v>83321.69</v>
      </c>
      <c r="E35" s="62">
        <f>E38</f>
        <v>11463515.98</v>
      </c>
      <c r="F35" s="12">
        <f t="shared" si="0"/>
        <v>11546837.67</v>
      </c>
      <c r="G35" s="87">
        <v>47889.14</v>
      </c>
      <c r="H35" s="62">
        <f>H38</f>
        <v>3133120.26</v>
      </c>
      <c r="I35" s="12">
        <f t="shared" si="1"/>
        <v>3181009.4</v>
      </c>
      <c r="J35" s="18"/>
      <c r="K35" s="108"/>
      <c r="L35" s="108"/>
      <c r="M35" s="108"/>
      <c r="N35" s="55"/>
      <c r="O35" s="75"/>
      <c r="P35" s="38"/>
      <c r="Q35" s="55"/>
      <c r="R35" s="75"/>
      <c r="S35" s="14"/>
    </row>
    <row r="36" spans="1:19" ht="27" customHeight="1">
      <c r="A36" s="17" t="s">
        <v>32</v>
      </c>
      <c r="B36" s="109" t="s">
        <v>22</v>
      </c>
      <c r="C36" s="109"/>
      <c r="D36" s="43">
        <v>0</v>
      </c>
      <c r="E36" s="62">
        <v>0</v>
      </c>
      <c r="F36" s="12">
        <f t="shared" si="0"/>
        <v>0</v>
      </c>
      <c r="G36" s="87">
        <v>0</v>
      </c>
      <c r="H36" s="62">
        <v>0</v>
      </c>
      <c r="I36" s="12">
        <f t="shared" si="1"/>
        <v>0</v>
      </c>
      <c r="J36" s="23"/>
      <c r="K36" s="110"/>
      <c r="L36" s="110"/>
      <c r="M36" s="110"/>
      <c r="N36" s="55"/>
      <c r="O36" s="75"/>
      <c r="P36" s="38"/>
      <c r="Q36" s="55"/>
      <c r="R36" s="75"/>
      <c r="S36" s="14"/>
    </row>
    <row r="37" spans="1:19" ht="37.5" customHeight="1">
      <c r="A37" s="17" t="s">
        <v>39</v>
      </c>
      <c r="B37" s="95" t="s">
        <v>23</v>
      </c>
      <c r="C37" s="95"/>
      <c r="D37" s="43">
        <v>83321.69</v>
      </c>
      <c r="E37" s="62">
        <v>0</v>
      </c>
      <c r="F37" s="12">
        <f t="shared" si="0"/>
        <v>83321.69</v>
      </c>
      <c r="G37" s="87">
        <v>47889.14</v>
      </c>
      <c r="H37" s="62">
        <v>0</v>
      </c>
      <c r="I37" s="12">
        <f t="shared" si="1"/>
        <v>47889.14</v>
      </c>
      <c r="J37" s="24"/>
      <c r="K37" s="96"/>
      <c r="L37" s="96"/>
      <c r="M37" s="96"/>
      <c r="N37" s="55"/>
      <c r="O37" s="75"/>
      <c r="P37" s="38"/>
      <c r="Q37" s="55"/>
      <c r="R37" s="75"/>
      <c r="S37" s="14"/>
    </row>
    <row r="38" spans="1:19" ht="42" customHeight="1">
      <c r="A38" s="17" t="s">
        <v>40</v>
      </c>
      <c r="B38" s="95" t="s">
        <v>24</v>
      </c>
      <c r="C38" s="95"/>
      <c r="D38" s="43">
        <v>0</v>
      </c>
      <c r="E38" s="62">
        <v>11463515.98</v>
      </c>
      <c r="F38" s="12">
        <f t="shared" si="0"/>
        <v>11463515.98</v>
      </c>
      <c r="G38" s="87">
        <v>0</v>
      </c>
      <c r="H38" s="62">
        <v>3133120.26</v>
      </c>
      <c r="I38" s="12">
        <f t="shared" si="1"/>
        <v>3133120.26</v>
      </c>
      <c r="J38" s="24"/>
      <c r="K38" s="96"/>
      <c r="L38" s="96"/>
      <c r="M38" s="96"/>
      <c r="N38" s="55"/>
      <c r="O38" s="75"/>
      <c r="P38" s="38"/>
      <c r="Q38" s="55"/>
      <c r="R38" s="75"/>
      <c r="S38" s="14"/>
    </row>
    <row r="39" spans="1:19" ht="15" customHeight="1">
      <c r="A39" s="17" t="s">
        <v>67</v>
      </c>
      <c r="B39" s="95" t="s">
        <v>25</v>
      </c>
      <c r="C39" s="95"/>
      <c r="D39" s="43">
        <v>0</v>
      </c>
      <c r="E39" s="62">
        <v>0</v>
      </c>
      <c r="F39" s="12">
        <f t="shared" si="0"/>
        <v>0</v>
      </c>
      <c r="G39" s="87">
        <v>0</v>
      </c>
      <c r="H39" s="62">
        <v>0</v>
      </c>
      <c r="I39" s="12">
        <f t="shared" si="1"/>
        <v>0</v>
      </c>
      <c r="J39" s="24"/>
      <c r="K39" s="96"/>
      <c r="L39" s="96"/>
      <c r="M39" s="96"/>
      <c r="N39" s="55"/>
      <c r="O39" s="75"/>
      <c r="P39" s="38"/>
      <c r="Q39" s="55"/>
      <c r="R39" s="75"/>
      <c r="S39" s="14"/>
    </row>
    <row r="40" spans="1:19" ht="15" customHeight="1">
      <c r="A40" s="17" t="s">
        <v>68</v>
      </c>
      <c r="B40" s="95" t="s">
        <v>80</v>
      </c>
      <c r="C40" s="95"/>
      <c r="D40" s="43">
        <v>0</v>
      </c>
      <c r="E40" s="62">
        <v>0</v>
      </c>
      <c r="F40" s="12">
        <f t="shared" si="0"/>
        <v>0</v>
      </c>
      <c r="G40" s="87">
        <v>0</v>
      </c>
      <c r="H40" s="62">
        <v>0</v>
      </c>
      <c r="I40" s="12">
        <f t="shared" si="1"/>
        <v>0</v>
      </c>
      <c r="J40" s="24"/>
      <c r="K40" s="96"/>
      <c r="L40" s="96"/>
      <c r="M40" s="96"/>
      <c r="N40" s="55"/>
      <c r="O40" s="75"/>
      <c r="P40" s="38"/>
      <c r="Q40" s="55"/>
      <c r="R40" s="75"/>
      <c r="S40" s="14"/>
    </row>
    <row r="41" spans="1:19" ht="27" customHeight="1">
      <c r="A41" s="17" t="s">
        <v>81</v>
      </c>
      <c r="B41" s="95" t="s">
        <v>75</v>
      </c>
      <c r="C41" s="95"/>
      <c r="D41" s="43">
        <v>0</v>
      </c>
      <c r="E41" s="62">
        <v>0</v>
      </c>
      <c r="F41" s="12">
        <f t="shared" si="0"/>
        <v>0</v>
      </c>
      <c r="G41" s="87">
        <v>0</v>
      </c>
      <c r="H41" s="62">
        <v>0</v>
      </c>
      <c r="I41" s="12">
        <f t="shared" si="1"/>
        <v>0</v>
      </c>
      <c r="J41" s="24"/>
      <c r="K41" s="96"/>
      <c r="L41" s="96"/>
      <c r="M41" s="96"/>
      <c r="N41" s="55"/>
      <c r="O41" s="75"/>
      <c r="P41" s="38"/>
      <c r="Q41" s="55"/>
      <c r="R41" s="75"/>
      <c r="S41" s="14"/>
    </row>
    <row r="42" spans="1:19" ht="27" customHeight="1">
      <c r="A42" s="17" t="s">
        <v>82</v>
      </c>
      <c r="B42" s="95" t="s">
        <v>83</v>
      </c>
      <c r="C42" s="95"/>
      <c r="D42" s="43">
        <v>0</v>
      </c>
      <c r="E42" s="62">
        <v>0</v>
      </c>
      <c r="F42" s="12">
        <f t="shared" si="0"/>
        <v>0</v>
      </c>
      <c r="G42" s="87">
        <v>0</v>
      </c>
      <c r="H42" s="62">
        <v>0</v>
      </c>
      <c r="I42" s="12">
        <f t="shared" si="1"/>
        <v>0</v>
      </c>
      <c r="J42" s="24"/>
      <c r="K42" s="96"/>
      <c r="L42" s="96"/>
      <c r="M42" s="96"/>
      <c r="N42" s="55"/>
      <c r="O42" s="75"/>
      <c r="P42" s="38"/>
      <c r="Q42" s="55"/>
      <c r="R42" s="75"/>
      <c r="S42" s="14"/>
    </row>
    <row r="43" spans="1:19" ht="19.5" customHeight="1" thickBot="1">
      <c r="A43" s="21" t="s">
        <v>42</v>
      </c>
      <c r="B43" s="98" t="s">
        <v>26</v>
      </c>
      <c r="C43" s="98"/>
      <c r="D43" s="45">
        <v>0</v>
      </c>
      <c r="E43" s="63">
        <v>0</v>
      </c>
      <c r="F43" s="25">
        <f t="shared" si="0"/>
        <v>0</v>
      </c>
      <c r="G43" s="89">
        <v>0</v>
      </c>
      <c r="H43" s="63">
        <v>0</v>
      </c>
      <c r="I43" s="25">
        <f t="shared" si="1"/>
        <v>0</v>
      </c>
      <c r="J43" s="26"/>
      <c r="K43" s="99"/>
      <c r="L43" s="99"/>
      <c r="M43" s="99"/>
      <c r="N43" s="56"/>
      <c r="O43" s="76"/>
      <c r="P43" s="39"/>
      <c r="Q43" s="56"/>
      <c r="R43" s="76"/>
      <c r="S43" s="27"/>
    </row>
    <row r="44" spans="1:19" ht="19.5" thickBot="1">
      <c r="A44" s="100" t="s">
        <v>27</v>
      </c>
      <c r="B44" s="101"/>
      <c r="C44" s="101"/>
      <c r="D44" s="59">
        <f>D5+D23</f>
        <v>3895215.6599999997</v>
      </c>
      <c r="E44" s="64">
        <f>E5+E23</f>
        <v>14824653.15</v>
      </c>
      <c r="F44" s="28">
        <f>F5+F23</f>
        <v>18719868.810000002</v>
      </c>
      <c r="G44" s="90">
        <v>3926936.26</v>
      </c>
      <c r="H44" s="64">
        <f>H5+H23</f>
        <v>7133370.41</v>
      </c>
      <c r="I44" s="28">
        <f>I5+I23</f>
        <v>11060306.67</v>
      </c>
      <c r="J44" s="102" t="s">
        <v>48</v>
      </c>
      <c r="K44" s="103"/>
      <c r="L44" s="103"/>
      <c r="M44" s="103"/>
      <c r="N44" s="58">
        <f>N5+N16+N27</f>
        <v>3895215.6599999983</v>
      </c>
      <c r="O44" s="77">
        <f>O5+O13+O14+O15+O28</f>
        <v>14824653.15</v>
      </c>
      <c r="P44" s="29">
        <f>P5+P13+P14+P15+P28+P36</f>
        <v>18719868.809999995</v>
      </c>
      <c r="Q44" s="58">
        <f>Q5+Q16+Q27</f>
        <v>3926936.2600000026</v>
      </c>
      <c r="R44" s="77">
        <f>R5+R13+R14+R15+R28</f>
        <v>7133370.41</v>
      </c>
      <c r="S44" s="29">
        <f>S5+S13+S14+S15+S28+S36</f>
        <v>11060306.670000002</v>
      </c>
    </row>
    <row r="45" spans="1:14" ht="12.75">
      <c r="A45" s="2"/>
      <c r="B45" s="1"/>
      <c r="C45" s="1"/>
      <c r="D45" s="46"/>
      <c r="G45" s="81"/>
      <c r="J45" s="1"/>
      <c r="K45" s="1"/>
      <c r="L45" s="1"/>
      <c r="M45" s="1"/>
      <c r="N45" s="46"/>
    </row>
    <row r="46" spans="1:19" ht="12.75">
      <c r="A46" s="30"/>
      <c r="B46" s="1"/>
      <c r="C46" s="1"/>
      <c r="D46" s="46"/>
      <c r="G46" s="81"/>
      <c r="J46" s="1"/>
      <c r="K46" s="1"/>
      <c r="L46" s="1"/>
      <c r="M46" s="1"/>
      <c r="N46" s="46"/>
      <c r="O46" s="72"/>
      <c r="P46" s="31"/>
      <c r="Q46" s="57"/>
      <c r="R46" s="72"/>
      <c r="S46" s="31"/>
    </row>
    <row r="47" spans="1:19" s="1" customFormat="1" ht="39" customHeight="1">
      <c r="A47" s="2"/>
      <c r="B47" s="91" t="s">
        <v>94</v>
      </c>
      <c r="C47" s="92"/>
      <c r="D47" s="47"/>
      <c r="E47" s="65"/>
      <c r="F47" s="10"/>
      <c r="G47" s="82"/>
      <c r="H47" s="65"/>
      <c r="I47" s="10"/>
      <c r="M47" s="104" t="s">
        <v>97</v>
      </c>
      <c r="N47" s="104"/>
      <c r="O47" s="105"/>
      <c r="P47" s="105"/>
      <c r="Q47" s="105"/>
      <c r="R47" s="105"/>
      <c r="S47" s="105"/>
    </row>
    <row r="48" spans="1:19" s="33" customFormat="1" ht="18.75" customHeight="1">
      <c r="A48" s="1"/>
      <c r="B48" s="93" t="s">
        <v>95</v>
      </c>
      <c r="C48" s="94"/>
      <c r="D48" s="48"/>
      <c r="E48" s="66"/>
      <c r="F48" s="1"/>
      <c r="G48" s="83"/>
      <c r="H48" s="66"/>
      <c r="I48" s="1"/>
      <c r="J48" s="1"/>
      <c r="K48" s="1"/>
      <c r="L48" s="1"/>
      <c r="M48" s="93" t="s">
        <v>95</v>
      </c>
      <c r="N48" s="93"/>
      <c r="O48" s="94"/>
      <c r="P48" s="94"/>
      <c r="Q48" s="94"/>
      <c r="R48" s="94"/>
      <c r="S48" s="94"/>
    </row>
    <row r="49" spans="1:19" s="33" customFormat="1" ht="13.5">
      <c r="A49" s="32"/>
      <c r="B49" s="92"/>
      <c r="C49" s="92"/>
      <c r="D49" s="47"/>
      <c r="E49" s="67"/>
      <c r="G49" s="84"/>
      <c r="H49" s="67"/>
      <c r="I49" s="125">
        <v>45372</v>
      </c>
      <c r="J49" s="125"/>
      <c r="M49" s="92"/>
      <c r="N49" s="92"/>
      <c r="O49" s="92"/>
      <c r="P49" s="92"/>
      <c r="Q49" s="92"/>
      <c r="R49" s="92"/>
      <c r="S49" s="92"/>
    </row>
    <row r="50" spans="1:19" ht="14.25">
      <c r="A50" s="32"/>
      <c r="B50" s="97"/>
      <c r="C50" s="97"/>
      <c r="D50" s="49"/>
      <c r="E50" s="68"/>
      <c r="F50" s="34"/>
      <c r="G50" s="81"/>
      <c r="H50" s="68"/>
      <c r="I50" s="97" t="s">
        <v>69</v>
      </c>
      <c r="J50" s="97"/>
      <c r="K50" s="33"/>
      <c r="L50" s="33"/>
      <c r="M50" s="97"/>
      <c r="N50" s="97"/>
      <c r="O50" s="97"/>
      <c r="P50" s="97"/>
      <c r="Q50" s="97"/>
      <c r="R50" s="97"/>
      <c r="S50" s="97"/>
    </row>
    <row r="51" spans="1:11" ht="12.75">
      <c r="A51" s="2"/>
      <c r="B51" s="1"/>
      <c r="C51" s="1"/>
      <c r="D51" s="46"/>
      <c r="G51" s="81"/>
      <c r="J51" s="1"/>
      <c r="K51" s="1"/>
    </row>
    <row r="52" spans="1:14" ht="12.75">
      <c r="A52" s="2"/>
      <c r="B52" s="1"/>
      <c r="C52" s="1"/>
      <c r="D52" s="46"/>
      <c r="G52" s="81"/>
      <c r="J52" s="1"/>
      <c r="K52" s="1"/>
      <c r="L52" s="1"/>
      <c r="M52" s="1"/>
      <c r="N52" s="46"/>
    </row>
    <row r="53" spans="1:14" ht="12.75">
      <c r="A53" s="2"/>
      <c r="B53" s="1"/>
      <c r="C53" s="1"/>
      <c r="D53" s="46"/>
      <c r="G53" s="81"/>
      <c r="J53" s="1"/>
      <c r="K53" s="1"/>
      <c r="L53" s="1"/>
      <c r="M53" s="1"/>
      <c r="N53" s="46"/>
    </row>
    <row r="54" spans="1:14" ht="12.75">
      <c r="A54" s="2"/>
      <c r="B54" s="1"/>
      <c r="C54" s="1"/>
      <c r="D54" s="46"/>
      <c r="G54" s="81"/>
      <c r="J54" s="1"/>
      <c r="K54" s="1"/>
      <c r="L54" s="1"/>
      <c r="M54" s="1"/>
      <c r="N54" s="46"/>
    </row>
    <row r="55" spans="1:14" ht="12.75">
      <c r="A55" s="2"/>
      <c r="B55" s="1"/>
      <c r="C55" s="1"/>
      <c r="D55" s="46"/>
      <c r="G55" s="81"/>
      <c r="J55" s="1"/>
      <c r="K55" s="1"/>
      <c r="L55" s="1"/>
      <c r="M55" s="1"/>
      <c r="N55" s="46"/>
    </row>
    <row r="56" spans="1:14" ht="12.75">
      <c r="A56" s="2"/>
      <c r="B56" s="1"/>
      <c r="C56" s="1"/>
      <c r="D56" s="46"/>
      <c r="G56" s="81"/>
      <c r="J56" s="1"/>
      <c r="K56" s="1"/>
      <c r="L56" s="1"/>
      <c r="M56" s="1"/>
      <c r="N56" s="46"/>
    </row>
    <row r="57" spans="1:14" ht="12.75">
      <c r="A57" s="2"/>
      <c r="B57" s="1"/>
      <c r="C57" s="1"/>
      <c r="D57" s="46"/>
      <c r="G57" s="81"/>
      <c r="J57" s="1"/>
      <c r="K57" s="1"/>
      <c r="L57" s="1"/>
      <c r="M57" s="1"/>
      <c r="N57" s="46"/>
    </row>
    <row r="58" spans="1:14" ht="12.75">
      <c r="A58" s="2"/>
      <c r="B58" s="1"/>
      <c r="C58" s="1"/>
      <c r="D58" s="46"/>
      <c r="G58" s="81"/>
      <c r="J58" s="1"/>
      <c r="K58" s="1"/>
      <c r="L58" s="1"/>
      <c r="M58" s="1"/>
      <c r="N58" s="46"/>
    </row>
    <row r="59" spans="1:14" ht="12.75">
      <c r="A59" s="2"/>
      <c r="B59" s="1"/>
      <c r="C59" s="1"/>
      <c r="D59" s="46"/>
      <c r="G59" s="81"/>
      <c r="J59" s="1"/>
      <c r="K59" s="1"/>
      <c r="L59" s="1"/>
      <c r="M59" s="1"/>
      <c r="N59" s="46"/>
    </row>
    <row r="60" spans="1:14" ht="12.75">
      <c r="A60" s="2"/>
      <c r="B60" s="1"/>
      <c r="C60" s="1"/>
      <c r="D60" s="46"/>
      <c r="G60" s="81"/>
      <c r="J60" s="1"/>
      <c r="K60" s="1"/>
      <c r="L60" s="1"/>
      <c r="M60" s="1"/>
      <c r="N60" s="46"/>
    </row>
    <row r="61" spans="1:14" ht="12.75">
      <c r="A61" s="2"/>
      <c r="B61" s="1"/>
      <c r="C61" s="1"/>
      <c r="D61" s="46"/>
      <c r="G61" s="81"/>
      <c r="J61" s="1"/>
      <c r="K61" s="1"/>
      <c r="L61" s="1"/>
      <c r="M61" s="1"/>
      <c r="N61" s="46"/>
    </row>
    <row r="62" spans="1:14" ht="12.75">
      <c r="A62" s="2"/>
      <c r="B62" s="1"/>
      <c r="C62" s="1"/>
      <c r="D62" s="46"/>
      <c r="G62" s="81"/>
      <c r="J62" s="1"/>
      <c r="K62" s="1"/>
      <c r="L62" s="1"/>
      <c r="M62" s="1"/>
      <c r="N62" s="46"/>
    </row>
    <row r="63" spans="1:14" ht="12.75">
      <c r="A63" s="2"/>
      <c r="B63" s="1"/>
      <c r="C63" s="1"/>
      <c r="D63" s="46"/>
      <c r="G63" s="81"/>
      <c r="J63" s="1"/>
      <c r="K63" s="1"/>
      <c r="L63" s="1"/>
      <c r="M63" s="1"/>
      <c r="N63" s="46"/>
    </row>
    <row r="64" spans="1:14" ht="12.75">
      <c r="A64" s="2"/>
      <c r="B64" s="1"/>
      <c r="C64" s="1"/>
      <c r="D64" s="46"/>
      <c r="G64" s="81"/>
      <c r="J64" s="1"/>
      <c r="K64" s="1"/>
      <c r="L64" s="1"/>
      <c r="M64" s="1"/>
      <c r="N64" s="46"/>
    </row>
    <row r="65" spans="1:14" ht="12.75">
      <c r="A65" s="2"/>
      <c r="B65" s="1"/>
      <c r="C65" s="1"/>
      <c r="D65" s="46"/>
      <c r="G65" s="81"/>
      <c r="J65" s="1"/>
      <c r="K65" s="1"/>
      <c r="L65" s="1"/>
      <c r="M65" s="1"/>
      <c r="N65" s="46"/>
    </row>
    <row r="66" spans="1:14" ht="12.75">
      <c r="A66" s="2"/>
      <c r="B66" s="1"/>
      <c r="C66" s="1"/>
      <c r="D66" s="46"/>
      <c r="G66" s="81"/>
      <c r="J66" s="1"/>
      <c r="K66" s="1"/>
      <c r="L66" s="1"/>
      <c r="M66" s="1"/>
      <c r="N66" s="46"/>
    </row>
    <row r="67" spans="1:14" ht="12.75">
      <c r="A67" s="2"/>
      <c r="B67" s="1"/>
      <c r="C67" s="1"/>
      <c r="D67" s="46"/>
      <c r="G67" s="81"/>
      <c r="J67" s="1"/>
      <c r="K67" s="1"/>
      <c r="L67" s="1"/>
      <c r="M67" s="1"/>
      <c r="N67" s="46"/>
    </row>
    <row r="68" spans="1:14" ht="12.75">
      <c r="A68" s="2"/>
      <c r="B68" s="1"/>
      <c r="C68" s="1"/>
      <c r="D68" s="46"/>
      <c r="G68" s="81"/>
      <c r="J68" s="1"/>
      <c r="K68" s="1"/>
      <c r="L68" s="1"/>
      <c r="M68" s="1"/>
      <c r="N68" s="46"/>
    </row>
    <row r="69" spans="1:14" ht="12.75">
      <c r="A69" s="2"/>
      <c r="B69" s="1"/>
      <c r="C69" s="1"/>
      <c r="D69" s="46"/>
      <c r="G69" s="81"/>
      <c r="J69" s="1"/>
      <c r="K69" s="1"/>
      <c r="L69" s="1"/>
      <c r="M69" s="1"/>
      <c r="N69" s="46"/>
    </row>
    <row r="70" spans="1:14" ht="12.75">
      <c r="A70" s="2"/>
      <c r="B70" s="1"/>
      <c r="C70" s="1"/>
      <c r="D70" s="46"/>
      <c r="G70" s="81"/>
      <c r="J70" s="1"/>
      <c r="K70" s="1"/>
      <c r="L70" s="1"/>
      <c r="M70" s="1"/>
      <c r="N70" s="46"/>
    </row>
    <row r="71" spans="1:14" ht="12.75">
      <c r="A71" s="2"/>
      <c r="B71" s="1"/>
      <c r="C71" s="1"/>
      <c r="D71" s="46"/>
      <c r="G71" s="81"/>
      <c r="J71" s="1"/>
      <c r="K71" s="1"/>
      <c r="L71" s="1"/>
      <c r="M71" s="1"/>
      <c r="N71" s="46"/>
    </row>
    <row r="72" spans="1:14" ht="12.75">
      <c r="A72" s="2"/>
      <c r="B72" s="1"/>
      <c r="C72" s="1"/>
      <c r="D72" s="46"/>
      <c r="J72" s="1"/>
      <c r="K72" s="1"/>
      <c r="L72" s="1"/>
      <c r="M72" s="1"/>
      <c r="N72" s="46"/>
    </row>
    <row r="73" spans="1:14" ht="12.75">
      <c r="A73" s="2"/>
      <c r="B73" s="1"/>
      <c r="C73" s="1"/>
      <c r="D73" s="46"/>
      <c r="J73" s="1"/>
      <c r="K73" s="1"/>
      <c r="L73" s="1"/>
      <c r="M73" s="1"/>
      <c r="N73" s="46"/>
    </row>
    <row r="74" spans="1:14" ht="12.75">
      <c r="A74" s="2"/>
      <c r="B74" s="1"/>
      <c r="C74" s="1"/>
      <c r="D74" s="46"/>
      <c r="J74" s="1"/>
      <c r="K74" s="1"/>
      <c r="L74" s="1"/>
      <c r="M74" s="1"/>
      <c r="N74" s="46"/>
    </row>
    <row r="75" spans="1:14" ht="12.75">
      <c r="A75" s="2"/>
      <c r="B75" s="1"/>
      <c r="C75" s="1"/>
      <c r="D75" s="46"/>
      <c r="J75" s="1"/>
      <c r="K75" s="1"/>
      <c r="L75" s="1"/>
      <c r="M75" s="1"/>
      <c r="N75" s="46"/>
    </row>
    <row r="76" spans="1:14" ht="12.75">
      <c r="A76" s="2"/>
      <c r="B76" s="1"/>
      <c r="C76" s="1"/>
      <c r="D76" s="46"/>
      <c r="J76" s="1"/>
      <c r="K76" s="1"/>
      <c r="L76" s="1"/>
      <c r="M76" s="1"/>
      <c r="N76" s="46"/>
    </row>
    <row r="77" spans="1:14" ht="12.75">
      <c r="A77" s="2"/>
      <c r="B77" s="1"/>
      <c r="C77" s="1"/>
      <c r="D77" s="46"/>
      <c r="J77" s="1"/>
      <c r="K77" s="1"/>
      <c r="L77" s="1"/>
      <c r="M77" s="1"/>
      <c r="N77" s="46"/>
    </row>
    <row r="78" spans="1:14" ht="12.75">
      <c r="A78" s="2"/>
      <c r="B78" s="1"/>
      <c r="C78" s="1"/>
      <c r="D78" s="46"/>
      <c r="J78" s="1"/>
      <c r="K78" s="1"/>
      <c r="L78" s="1"/>
      <c r="M78" s="1"/>
      <c r="N78" s="46"/>
    </row>
    <row r="79" spans="1:14" ht="12.75">
      <c r="A79" s="2"/>
      <c r="B79" s="1"/>
      <c r="C79" s="1"/>
      <c r="D79" s="46"/>
      <c r="J79" s="1"/>
      <c r="K79" s="1"/>
      <c r="L79" s="1"/>
      <c r="M79" s="1"/>
      <c r="N79" s="46"/>
    </row>
    <row r="80" spans="1:14" ht="12.75">
      <c r="A80" s="2"/>
      <c r="B80" s="1"/>
      <c r="C80" s="1"/>
      <c r="D80" s="46"/>
      <c r="J80" s="1"/>
      <c r="K80" s="1"/>
      <c r="L80" s="1"/>
      <c r="M80" s="1"/>
      <c r="N80" s="46"/>
    </row>
    <row r="81" spans="1:14" ht="12.75">
      <c r="A81" s="2"/>
      <c r="B81" s="1"/>
      <c r="C81" s="1"/>
      <c r="D81" s="46"/>
      <c r="J81" s="1"/>
      <c r="K81" s="1"/>
      <c r="L81" s="1"/>
      <c r="M81" s="1"/>
      <c r="N81" s="46"/>
    </row>
    <row r="82" spans="1:14" ht="12.75">
      <c r="A82" s="2"/>
      <c r="B82" s="1"/>
      <c r="C82" s="1"/>
      <c r="D82" s="46"/>
      <c r="J82" s="1"/>
      <c r="K82" s="1"/>
      <c r="L82" s="1"/>
      <c r="M82" s="1"/>
      <c r="N82" s="46"/>
    </row>
    <row r="83" spans="1:14" ht="12.75">
      <c r="A83" s="2"/>
      <c r="B83" s="1"/>
      <c r="C83" s="1"/>
      <c r="D83" s="46"/>
      <c r="J83" s="1"/>
      <c r="K83" s="1"/>
      <c r="L83" s="1"/>
      <c r="M83" s="1"/>
      <c r="N83" s="46"/>
    </row>
    <row r="84" spans="1:14" ht="12.75">
      <c r="A84" s="2"/>
      <c r="B84" s="1"/>
      <c r="C84" s="1"/>
      <c r="D84" s="46"/>
      <c r="J84" s="1"/>
      <c r="K84" s="1"/>
      <c r="L84" s="1"/>
      <c r="M84" s="1"/>
      <c r="N84" s="46"/>
    </row>
    <row r="85" spans="1:14" ht="12.75">
      <c r="A85" s="2"/>
      <c r="B85" s="1"/>
      <c r="C85" s="1"/>
      <c r="D85" s="46"/>
      <c r="J85" s="1"/>
      <c r="K85" s="1"/>
      <c r="L85" s="1"/>
      <c r="M85" s="1"/>
      <c r="N85" s="46"/>
    </row>
    <row r="86" spans="1:14" ht="12.75">
      <c r="A86" s="2"/>
      <c r="B86" s="1"/>
      <c r="C86" s="1"/>
      <c r="D86" s="46"/>
      <c r="J86" s="1"/>
      <c r="K86" s="1"/>
      <c r="L86" s="1"/>
      <c r="M86" s="1"/>
      <c r="N86" s="46"/>
    </row>
    <row r="87" spans="1:14" ht="12.75">
      <c r="A87" s="2"/>
      <c r="B87" s="1"/>
      <c r="C87" s="1"/>
      <c r="D87" s="46"/>
      <c r="J87" s="1"/>
      <c r="K87" s="1"/>
      <c r="L87" s="1"/>
      <c r="M87" s="1"/>
      <c r="N87" s="46"/>
    </row>
    <row r="88" spans="1:14" ht="12.75">
      <c r="A88" s="2"/>
      <c r="B88" s="1"/>
      <c r="C88" s="1"/>
      <c r="D88" s="46"/>
      <c r="J88" s="1"/>
      <c r="K88" s="1"/>
      <c r="L88" s="1"/>
      <c r="M88" s="1"/>
      <c r="N88" s="46"/>
    </row>
    <row r="89" spans="1:14" ht="12.75">
      <c r="A89" s="2"/>
      <c r="B89" s="1"/>
      <c r="C89" s="1"/>
      <c r="D89" s="46"/>
      <c r="J89" s="1"/>
      <c r="K89" s="1"/>
      <c r="L89" s="1"/>
      <c r="M89" s="1"/>
      <c r="N89" s="46"/>
    </row>
    <row r="90" spans="1:14" ht="12.75">
      <c r="A90" s="2"/>
      <c r="B90" s="1"/>
      <c r="C90" s="1"/>
      <c r="D90" s="46"/>
      <c r="J90" s="1"/>
      <c r="K90" s="1"/>
      <c r="L90" s="1"/>
      <c r="M90" s="1"/>
      <c r="N90" s="46"/>
    </row>
    <row r="91" spans="1:14" ht="12.75">
      <c r="A91" s="2"/>
      <c r="B91" s="1"/>
      <c r="C91" s="1"/>
      <c r="D91" s="46"/>
      <c r="J91" s="1"/>
      <c r="K91" s="1"/>
      <c r="L91" s="1"/>
      <c r="M91" s="1"/>
      <c r="N91" s="46"/>
    </row>
    <row r="92" spans="1:14" ht="12.75">
      <c r="A92" s="2"/>
      <c r="B92" s="1"/>
      <c r="C92" s="1"/>
      <c r="D92" s="46"/>
      <c r="J92" s="1"/>
      <c r="K92" s="1"/>
      <c r="L92" s="1"/>
      <c r="M92" s="1"/>
      <c r="N92" s="46"/>
    </row>
    <row r="93" spans="1:14" ht="12.75">
      <c r="A93" s="2"/>
      <c r="B93" s="1"/>
      <c r="C93" s="1"/>
      <c r="D93" s="46"/>
      <c r="J93" s="1"/>
      <c r="K93" s="1"/>
      <c r="L93" s="1"/>
      <c r="M93" s="1"/>
      <c r="N93" s="46"/>
    </row>
    <row r="94" spans="1:14" ht="12.75">
      <c r="A94" s="2"/>
      <c r="B94" s="1"/>
      <c r="C94" s="1"/>
      <c r="D94" s="46"/>
      <c r="J94" s="1"/>
      <c r="K94" s="1"/>
      <c r="L94" s="1"/>
      <c r="M94" s="1"/>
      <c r="N94" s="46"/>
    </row>
    <row r="95" spans="1:14" ht="12.75">
      <c r="A95" s="2"/>
      <c r="B95" s="1"/>
      <c r="C95" s="1"/>
      <c r="D95" s="46"/>
      <c r="J95" s="1"/>
      <c r="K95" s="1"/>
      <c r="L95" s="1"/>
      <c r="M95" s="1"/>
      <c r="N95" s="46"/>
    </row>
    <row r="96" spans="1:14" ht="12.75">
      <c r="A96" s="2"/>
      <c r="B96" s="1"/>
      <c r="C96" s="1"/>
      <c r="D96" s="46"/>
      <c r="J96" s="1"/>
      <c r="K96" s="1"/>
      <c r="L96" s="1"/>
      <c r="M96" s="1"/>
      <c r="N96" s="46"/>
    </row>
    <row r="97" spans="1:14" ht="12.75">
      <c r="A97" s="2"/>
      <c r="B97" s="1"/>
      <c r="C97" s="1"/>
      <c r="D97" s="46"/>
      <c r="J97" s="1"/>
      <c r="K97" s="1"/>
      <c r="L97" s="1"/>
      <c r="M97" s="1"/>
      <c r="N97" s="46"/>
    </row>
    <row r="98" spans="1:14" ht="12.75">
      <c r="A98" s="2"/>
      <c r="B98" s="1"/>
      <c r="C98" s="1"/>
      <c r="D98" s="46"/>
      <c r="J98" s="1"/>
      <c r="K98" s="1"/>
      <c r="L98" s="1"/>
      <c r="M98" s="1"/>
      <c r="N98" s="46"/>
    </row>
    <row r="99" spans="1:14" ht="12.75">
      <c r="A99" s="2"/>
      <c r="B99" s="1"/>
      <c r="C99" s="1"/>
      <c r="D99" s="46"/>
      <c r="J99" s="1"/>
      <c r="K99" s="1"/>
      <c r="L99" s="1"/>
      <c r="M99" s="1"/>
      <c r="N99" s="46"/>
    </row>
    <row r="100" spans="1:4" ht="12.75">
      <c r="A100" s="2"/>
      <c r="B100" s="1"/>
      <c r="C100" s="1"/>
      <c r="D100" s="46"/>
    </row>
    <row r="101" spans="1:4" ht="12.75">
      <c r="A101" s="2"/>
      <c r="B101" s="1"/>
      <c r="C101" s="1"/>
      <c r="D101" s="46"/>
    </row>
    <row r="102" spans="1:4" ht="12.75">
      <c r="A102" s="2"/>
      <c r="B102" s="1"/>
      <c r="C102" s="1"/>
      <c r="D102" s="46"/>
    </row>
    <row r="103" spans="1:4" ht="12.75">
      <c r="A103" s="2"/>
      <c r="B103" s="1"/>
      <c r="C103" s="1"/>
      <c r="D103" s="46"/>
    </row>
    <row r="104" spans="1:4" ht="12.75">
      <c r="A104" s="2"/>
      <c r="B104" s="1"/>
      <c r="C104" s="1"/>
      <c r="D104" s="46"/>
    </row>
    <row r="105" spans="1:4" ht="12.75">
      <c r="A105" s="2"/>
      <c r="B105" s="1"/>
      <c r="C105" s="1"/>
      <c r="D105" s="46"/>
    </row>
    <row r="106" spans="1:4" ht="12.75">
      <c r="A106" s="2"/>
      <c r="B106" s="1"/>
      <c r="C106" s="1"/>
      <c r="D106" s="46"/>
    </row>
    <row r="107" spans="1:4" ht="12.75">
      <c r="A107" s="2"/>
      <c r="B107" s="1"/>
      <c r="C107" s="1"/>
      <c r="D107" s="46"/>
    </row>
    <row r="108" spans="1:4" ht="12.75">
      <c r="A108" s="2"/>
      <c r="B108" s="1"/>
      <c r="C108" s="1"/>
      <c r="D108" s="46"/>
    </row>
    <row r="109" spans="1:4" ht="12.75">
      <c r="A109" s="2"/>
      <c r="B109" s="1"/>
      <c r="C109" s="1"/>
      <c r="D109" s="46"/>
    </row>
    <row r="110" spans="1:4" ht="12.75">
      <c r="A110" s="2"/>
      <c r="B110" s="1"/>
      <c r="C110" s="1"/>
      <c r="D110" s="46"/>
    </row>
    <row r="111" spans="1:4" ht="12.75">
      <c r="A111" s="2"/>
      <c r="B111" s="1"/>
      <c r="C111" s="1"/>
      <c r="D111" s="46"/>
    </row>
    <row r="112" spans="1:4" ht="12.75">
      <c r="A112" s="2"/>
      <c r="B112" s="1"/>
      <c r="C112" s="1"/>
      <c r="D112" s="46"/>
    </row>
    <row r="113" spans="1:4" ht="12.75">
      <c r="A113" s="2"/>
      <c r="B113" s="1"/>
      <c r="C113" s="1"/>
      <c r="D113" s="46"/>
    </row>
    <row r="114" spans="1:4" ht="12.75">
      <c r="A114" s="2"/>
      <c r="B114" s="1"/>
      <c r="C114" s="1"/>
      <c r="D114" s="46"/>
    </row>
    <row r="115" spans="1:4" ht="12.75">
      <c r="A115" s="2"/>
      <c r="B115" s="1"/>
      <c r="C115" s="1"/>
      <c r="D115" s="46"/>
    </row>
    <row r="116" spans="1:4" ht="12.75">
      <c r="A116" s="2"/>
      <c r="B116" s="1"/>
      <c r="C116" s="1"/>
      <c r="D116" s="46"/>
    </row>
    <row r="117" spans="1:4" ht="12.75">
      <c r="A117" s="2"/>
      <c r="B117" s="1"/>
      <c r="C117" s="1"/>
      <c r="D117" s="46"/>
    </row>
    <row r="118" spans="1:4" ht="12.75">
      <c r="A118" s="2"/>
      <c r="B118" s="1"/>
      <c r="C118" s="1"/>
      <c r="D118" s="46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sheetProtection/>
  <mergeCells count="98">
    <mergeCell ref="I49:J49"/>
    <mergeCell ref="I50:J50"/>
    <mergeCell ref="A1:S1"/>
    <mergeCell ref="A4:C4"/>
    <mergeCell ref="J4:M4"/>
    <mergeCell ref="A2:E2"/>
    <mergeCell ref="I2:M3"/>
    <mergeCell ref="O2:S2"/>
    <mergeCell ref="A3:E3"/>
    <mergeCell ref="O3:S3"/>
    <mergeCell ref="B5:C5"/>
    <mergeCell ref="K5:M5"/>
    <mergeCell ref="B6:C6"/>
    <mergeCell ref="K6:M6"/>
    <mergeCell ref="B7:C7"/>
    <mergeCell ref="K7:M7"/>
    <mergeCell ref="B8:C8"/>
    <mergeCell ref="K8:M8"/>
    <mergeCell ref="B9:C9"/>
    <mergeCell ref="K9:M9"/>
    <mergeCell ref="B10:C10"/>
    <mergeCell ref="K10:M10"/>
    <mergeCell ref="B11:C11"/>
    <mergeCell ref="K11:M11"/>
    <mergeCell ref="B12:C12"/>
    <mergeCell ref="K12:M12"/>
    <mergeCell ref="B13:C13"/>
    <mergeCell ref="K13:M13"/>
    <mergeCell ref="B14:C14"/>
    <mergeCell ref="K14:M14"/>
    <mergeCell ref="B15:C15"/>
    <mergeCell ref="K15:M15"/>
    <mergeCell ref="B16:C16"/>
    <mergeCell ref="K16:M16"/>
    <mergeCell ref="B17:C17"/>
    <mergeCell ref="K17:M17"/>
    <mergeCell ref="B18:C18"/>
    <mergeCell ref="K18:M18"/>
    <mergeCell ref="B19:C19"/>
    <mergeCell ref="K19:M19"/>
    <mergeCell ref="B20:C20"/>
    <mergeCell ref="K20:M20"/>
    <mergeCell ref="B21:C21"/>
    <mergeCell ref="K21:M21"/>
    <mergeCell ref="B22:C22"/>
    <mergeCell ref="K22:M22"/>
    <mergeCell ref="B23:C23"/>
    <mergeCell ref="K23:M23"/>
    <mergeCell ref="B24:C24"/>
    <mergeCell ref="K24:M24"/>
    <mergeCell ref="B25:C25"/>
    <mergeCell ref="K25:M25"/>
    <mergeCell ref="B26:C26"/>
    <mergeCell ref="K26:M26"/>
    <mergeCell ref="B27:C27"/>
    <mergeCell ref="K27:M27"/>
    <mergeCell ref="B28:C28"/>
    <mergeCell ref="K28:M28"/>
    <mergeCell ref="B29:C29"/>
    <mergeCell ref="K29:M29"/>
    <mergeCell ref="B30:C30"/>
    <mergeCell ref="K30:M30"/>
    <mergeCell ref="B31:C31"/>
    <mergeCell ref="K31:M31"/>
    <mergeCell ref="B32:C32"/>
    <mergeCell ref="K32:M32"/>
    <mergeCell ref="B33:C33"/>
    <mergeCell ref="K33:M33"/>
    <mergeCell ref="B34:C34"/>
    <mergeCell ref="K34:M34"/>
    <mergeCell ref="B35:C35"/>
    <mergeCell ref="K35:M35"/>
    <mergeCell ref="B36:C36"/>
    <mergeCell ref="K36:M36"/>
    <mergeCell ref="B37:C37"/>
    <mergeCell ref="K37:M37"/>
    <mergeCell ref="B38:C38"/>
    <mergeCell ref="K38:M38"/>
    <mergeCell ref="B39:C39"/>
    <mergeCell ref="K39:M39"/>
    <mergeCell ref="B40:C40"/>
    <mergeCell ref="K40:M40"/>
    <mergeCell ref="B50:C50"/>
    <mergeCell ref="M50:S50"/>
    <mergeCell ref="B43:C43"/>
    <mergeCell ref="K43:M43"/>
    <mergeCell ref="A44:C44"/>
    <mergeCell ref="J44:M44"/>
    <mergeCell ref="M47:S47"/>
    <mergeCell ref="M48:S48"/>
    <mergeCell ref="B49:C49"/>
    <mergeCell ref="M49:S49"/>
    <mergeCell ref="B47:C47"/>
    <mergeCell ref="B48:C48"/>
    <mergeCell ref="B41:C41"/>
    <mergeCell ref="K41:M41"/>
    <mergeCell ref="B42:C42"/>
    <mergeCell ref="K42:M42"/>
  </mergeCells>
  <printOptions/>
  <pageMargins left="0.4724409448818898" right="0.2362204724409449" top="0.4330708661417323" bottom="0.3937007874015748" header="0.5118110236220472" footer="0.6299212598425197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 Urząd Pracy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kkowalska</dc:creator>
  <cp:keywords/>
  <dc:description/>
  <cp:lastModifiedBy>mkasperek</cp:lastModifiedBy>
  <cp:lastPrinted>2024-03-19T07:28:09Z</cp:lastPrinted>
  <dcterms:created xsi:type="dcterms:W3CDTF">2012-03-22T09:15:00Z</dcterms:created>
  <dcterms:modified xsi:type="dcterms:W3CDTF">2024-04-24T10:04:53Z</dcterms:modified>
  <cp:category/>
  <cp:version/>
  <cp:contentType/>
  <cp:contentStatus/>
</cp:coreProperties>
</file>