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035" windowHeight="12120" tabRatio="768" firstSheet="2" activeTab="2"/>
  </bookViews>
  <sheets>
    <sheet name="wektor 2019 obliczenie" sheetId="28" r:id="rId1"/>
    <sheet name="gospodarcza 2019 strona" sheetId="30" r:id="rId2"/>
    <sheet name="wektor 2020" sheetId="31" r:id="rId3"/>
  </sheets>
  <definedNames>
    <definedName name="_xlnm.Print_Area" localSheetId="1">'gospodarcza 2019 strona'!$A$1:$L$42</definedName>
    <definedName name="_xlnm.Print_Area" localSheetId="0">'wektor 2019 obliczenie'!$A$1:$L$33</definedName>
    <definedName name="_xlnm.Print_Area" localSheetId="2">'wektor 2020'!$A$1:$L$37</definedName>
  </definedNames>
  <calcPr calcId="124519"/>
</workbook>
</file>

<file path=xl/calcChain.xml><?xml version="1.0" encoding="utf-8"?>
<calcChain xmlns="http://schemas.openxmlformats.org/spreadsheetml/2006/main">
  <c r="M16" i="28"/>
  <c r="D30"/>
  <c r="F30" s="1"/>
  <c r="D8"/>
  <c r="D9"/>
  <c r="D10"/>
  <c r="D11"/>
  <c r="D12"/>
  <c r="F12" s="1"/>
  <c r="D13"/>
  <c r="D14"/>
  <c r="D15"/>
  <c r="D16"/>
  <c r="F16" s="1"/>
  <c r="H16" s="1"/>
  <c r="D17"/>
  <c r="D18"/>
  <c r="D19"/>
  <c r="D20"/>
  <c r="D21"/>
  <c r="D22"/>
  <c r="D23"/>
  <c r="D24"/>
  <c r="D25"/>
  <c r="D26"/>
  <c r="D27"/>
  <c r="D28"/>
  <c r="D29"/>
  <c r="D7"/>
  <c r="F7" s="1"/>
  <c r="H7" s="1"/>
  <c r="I7" s="1"/>
  <c r="F8"/>
  <c r="F9"/>
  <c r="H9" s="1"/>
  <c r="F10"/>
  <c r="H10" s="1"/>
  <c r="F11"/>
  <c r="H11" s="1"/>
  <c r="F13"/>
  <c r="F14"/>
  <c r="F15"/>
  <c r="F17"/>
  <c r="H17" s="1"/>
  <c r="F18"/>
  <c r="F19"/>
  <c r="F20"/>
  <c r="F21"/>
  <c r="H21" s="1"/>
  <c r="F22"/>
  <c r="H22" s="1"/>
  <c r="F23"/>
  <c r="H23" s="1"/>
  <c r="F24"/>
  <c r="F25"/>
  <c r="H25" s="1"/>
  <c r="F26"/>
  <c r="H26" s="1"/>
  <c r="F27"/>
  <c r="H27" s="1"/>
  <c r="F28"/>
  <c r="F29"/>
  <c r="H29" s="1"/>
  <c r="I29" l="1"/>
  <c r="K29" s="1"/>
  <c r="H19"/>
  <c r="I19" s="1"/>
  <c r="K19" s="1"/>
  <c r="H30"/>
  <c r="I30" s="1"/>
  <c r="K30" s="1"/>
  <c r="H14"/>
  <c r="I14" s="1"/>
  <c r="K14" s="1"/>
  <c r="H28"/>
  <c r="I28" s="1"/>
  <c r="K28" s="1"/>
  <c r="I27"/>
  <c r="K27" s="1"/>
  <c r="I26"/>
  <c r="K26" s="1"/>
  <c r="I25"/>
  <c r="K25" s="1"/>
  <c r="H24"/>
  <c r="I24" s="1"/>
  <c r="K24" s="1"/>
  <c r="I23"/>
  <c r="K23" s="1"/>
  <c r="I22"/>
  <c r="K22" s="1"/>
  <c r="I21"/>
  <c r="K21" s="1"/>
  <c r="H20"/>
  <c r="I20" s="1"/>
  <c r="K20" s="1"/>
  <c r="H18"/>
  <c r="I18" s="1"/>
  <c r="K18" s="1"/>
  <c r="I17"/>
  <c r="K17" s="1"/>
  <c r="I16"/>
  <c r="K16" s="1"/>
  <c r="H15"/>
  <c r="I15" s="1"/>
  <c r="K15" s="1"/>
  <c r="H13"/>
  <c r="I13" s="1"/>
  <c r="K13" s="1"/>
  <c r="I12"/>
  <c r="K12" s="1"/>
  <c r="H12"/>
  <c r="I11"/>
  <c r="K11" s="1"/>
  <c r="I10"/>
  <c r="K10" s="1"/>
  <c r="I9"/>
  <c r="K9" s="1"/>
  <c r="H8"/>
  <c r="F31"/>
  <c r="K7"/>
  <c r="H31" l="1"/>
  <c r="I8"/>
  <c r="K8" l="1"/>
  <c r="I31"/>
</calcChain>
</file>

<file path=xl/sharedStrings.xml><?xml version="1.0" encoding="utf-8"?>
<sst xmlns="http://schemas.openxmlformats.org/spreadsheetml/2006/main" count="331" uniqueCount="111">
  <si>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</si>
  <si>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</si>
  <si>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</si>
  <si>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</si>
  <si>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</si>
  <si>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</si>
  <si>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</si>
  <si>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</si>
  <si>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</si>
  <si>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</si>
  <si>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</si>
  <si>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</si>
  <si>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</si>
  <si>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</si>
  <si>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L.p</t>
  </si>
  <si>
    <t>Nazwa artykułu</t>
  </si>
  <si>
    <t xml:space="preserve">Jedn.miary </t>
  </si>
  <si>
    <t xml:space="preserve">Ilość </t>
  </si>
  <si>
    <t xml:space="preserve">Cena netto                                                                                                                                                                                     </t>
  </si>
  <si>
    <t>Wartość netto (PLN)</t>
  </si>
  <si>
    <t>VAT%</t>
  </si>
  <si>
    <t>Podatek vat w zł</t>
  </si>
  <si>
    <t>Wartość brutto w zł</t>
  </si>
  <si>
    <t>Cena brutto za jedn miary</t>
  </si>
  <si>
    <t>A</t>
  </si>
  <si>
    <t>B</t>
  </si>
  <si>
    <t>C</t>
  </si>
  <si>
    <t>D</t>
  </si>
  <si>
    <t>E</t>
  </si>
  <si>
    <t>F=DxE</t>
  </si>
  <si>
    <t>G</t>
  </si>
  <si>
    <t>I=H+F</t>
  </si>
  <si>
    <t>Pieczątka wykonawcy</t>
  </si>
  <si>
    <t>15.</t>
  </si>
  <si>
    <t>16.</t>
  </si>
  <si>
    <t>17.</t>
  </si>
  <si>
    <t>18.</t>
  </si>
  <si>
    <t>19.</t>
  </si>
  <si>
    <t>20.</t>
  </si>
  <si>
    <t>kg</t>
  </si>
  <si>
    <t>litr</t>
  </si>
  <si>
    <t>poj. opakowania</t>
  </si>
  <si>
    <t>Cena brutto za opakow.</t>
  </si>
  <si>
    <t>J</t>
  </si>
  <si>
    <t>K=I/D</t>
  </si>
  <si>
    <t>L=KxJ</t>
  </si>
  <si>
    <t>Załącznik nr.1</t>
  </si>
  <si>
    <t>21.</t>
  </si>
  <si>
    <t>22.</t>
  </si>
  <si>
    <t>23.</t>
  </si>
  <si>
    <t>Odplamiacz ACE do delikatnych tkanin, nie zawiera chloru poj. opak. 1l</t>
  </si>
  <si>
    <t>Szampon Familijny  1l.</t>
  </si>
  <si>
    <t>Płyn do kąpieli APART 1,5 l.</t>
  </si>
  <si>
    <t>Pianka do golenia BOND 0,2l.</t>
  </si>
  <si>
    <t>Krochmal ŁUGA 0,75l.</t>
  </si>
  <si>
    <t>Mydło w płynie  zawierające lanolinę opak.5l</t>
  </si>
  <si>
    <t>Odświeżacz powietrza BRISE spary  0,3l</t>
  </si>
  <si>
    <t>Szampon samochodowy 0,5l</t>
  </si>
  <si>
    <t>Pasta BHP 0,5kg.</t>
  </si>
  <si>
    <t>Proszek do prania  "E"  (kolor/biały) 6-7kg.</t>
  </si>
  <si>
    <t>Płyn do prania w automatach "WIREK" poj. 4l.</t>
  </si>
  <si>
    <t>Płyn Ajax do podłóg poj. 1l</t>
  </si>
  <si>
    <t>Płyn do wc palemka YPLON 1l.</t>
  </si>
  <si>
    <t>Płyn do wc odkażający DOMESTOS 0,75l</t>
  </si>
  <si>
    <t>Płyn do naczyń LUDWIG 1l.</t>
  </si>
  <si>
    <t>Płyn do płukania  koncentrat "E" 1l.</t>
  </si>
  <si>
    <t>Preparat do mebli PRONTO 300ml.</t>
  </si>
  <si>
    <t>Płyn do szyb z rozpylaczem AJAX 0,5l</t>
  </si>
  <si>
    <t>Proszek do szorowania AJAX 0,45kg.</t>
  </si>
  <si>
    <t>Preparat do udrażniania rur</t>
  </si>
  <si>
    <t>Odkamieniacz DIX op./1 l</t>
  </si>
  <si>
    <t>szt</t>
  </si>
  <si>
    <t>szt.</t>
  </si>
  <si>
    <t>Dostawa cykliczna chemii gospodarczej i profesjonalnej.                                                       Zadanie 1 chemia gospodarcza</t>
  </si>
  <si>
    <t>H=F xG</t>
  </si>
  <si>
    <t>Płyn do łazienek AJAX Bathroom 0,5 l</t>
  </si>
  <si>
    <t>Krem ochronny do rąk MERIDA z dozownikiem 0,5l</t>
  </si>
  <si>
    <t>24.</t>
  </si>
  <si>
    <t>Płyn do naczyń LUDWIG 5l.</t>
  </si>
  <si>
    <t>1L</t>
  </si>
  <si>
    <t>1,5L</t>
  </si>
  <si>
    <t>200ML</t>
  </si>
  <si>
    <t>0,75L</t>
  </si>
  <si>
    <t>5L</t>
  </si>
  <si>
    <t>300ML</t>
  </si>
  <si>
    <t>500ML</t>
  </si>
  <si>
    <t>0,5KG</t>
  </si>
  <si>
    <t>4,5KG</t>
  </si>
  <si>
    <t>4L</t>
  </si>
  <si>
    <t>5KG</t>
  </si>
  <si>
    <t>1KG</t>
  </si>
  <si>
    <t>2L</t>
  </si>
  <si>
    <t>0,5L</t>
  </si>
  <si>
    <t>0,45KG</t>
  </si>
  <si>
    <t>PHU WEKTOR</t>
  </si>
  <si>
    <t>stan magazyn</t>
  </si>
  <si>
    <t>norma</t>
  </si>
  <si>
    <t>Słownie wartość brutto:</t>
  </si>
  <si>
    <t>Data, podpis</t>
  </si>
  <si>
    <t>Pasta BHP 0,5kg. ze ścierniwem oraz gliceryną do mycia skóry ze smarów, sadzy i olei silnikowych</t>
  </si>
  <si>
    <t>Pasta BHP 0,5 kg. Żel z zawartością śćierniwia oraz gliceryny usuwająca silne zabrudzenia ze skóry rąk takie jak: tłuszcz,smary, sadzy</t>
  </si>
  <si>
    <t>Preparat do udrażniania rur KRET 500g</t>
  </si>
  <si>
    <t>25.</t>
  </si>
  <si>
    <t>KAMIX odkamieniacz do instalacji hydromasażu poj. 25 kg.</t>
  </si>
  <si>
    <t>op.</t>
  </si>
  <si>
    <t xml:space="preserve">słownie:  </t>
  </si>
  <si>
    <t>Płyn do naczyń LUDWIK 1l.</t>
  </si>
  <si>
    <t>Płyn do naczyń LUDWIK 5l.</t>
  </si>
  <si>
    <t>Proszek do prania  "E"  (kolor/biały) 5-7kg.</t>
  </si>
  <si>
    <t>Załącznik nr.1a</t>
  </si>
  <si>
    <r>
      <t xml:space="preserve">Dostawa cykliczna chemii gospodarczej i profesjonalnej.                                               </t>
    </r>
    <r>
      <rPr>
        <b/>
        <sz val="12"/>
        <rFont val="Arial CE"/>
        <charset val="238"/>
      </rPr>
      <t xml:space="preserve">        Część 1 chemia gospodarcza     </t>
    </r>
    <r>
      <rPr>
        <sz val="12"/>
        <rFont val="Arial CE"/>
        <charset val="238"/>
      </rPr>
      <t xml:space="preserve">                                                            </t>
    </r>
    <r>
      <rPr>
        <b/>
        <sz val="12"/>
        <rFont val="Arial CE"/>
        <charset val="238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</si>
</sst>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0"/>
      <name val="Arial CE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charset val="238"/>
    </font>
    <font>
      <sz val="11"/>
      <name val="Times New Roman"/>
      <family val="1"/>
      <charset val="238"/>
    </font>
    <font>
      <b/>
      <sz val="7"/>
      <name val="Times New Roman"/>
      <family val="1"/>
    </font>
    <font>
      <sz val="9"/>
      <name val="Arial CE"/>
      <charset val="238"/>
    </font>
    <font>
      <sz val="11"/>
      <name val="Times New Roman"/>
      <family val="1"/>
    </font>
    <font>
      <sz val="12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Times New Roman"/>
      <family val="1"/>
      <charset val="238"/>
    </font>
    <font>
      <b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DashDot">
        <color auto="1"/>
      </top>
      <bottom/>
      <diagonal/>
    </border>
    <border>
      <left/>
      <right/>
      <top/>
      <bottom style="slantDash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4" fontId="0" fillId="0" borderId="0" xfId="0" applyNumberFormat="1" applyFill="1"/>
    <xf numFmtId="4" fontId="0" fillId="0" borderId="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/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/>
    <xf numFmtId="0" fontId="0" fillId="0" borderId="0" xfId="0" applyFill="1" applyAlignment="1"/>
    <xf numFmtId="4" fontId="8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0" fillId="0" borderId="31" xfId="0" applyFill="1" applyBorder="1"/>
    <xf numFmtId="4" fontId="1" fillId="0" borderId="14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RowHeight="12.75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customWidth="1"/>
    <col min="6" max="6" width="12.5703125" style="1" customWidth="1"/>
    <col min="7" max="7" width="8.42578125" style="1" customWidth="1"/>
    <col min="8" max="8" width="9.28515625" style="1" customWidth="1"/>
    <col min="9" max="9" width="11.42578125" style="1" customWidth="1"/>
    <col min="10" max="10" width="8.28515625" style="1" customWidth="1"/>
    <col min="11" max="11" width="10.5703125" style="1" customWidth="1"/>
    <col min="12" max="15" width="9.28515625" style="1" customWidth="1"/>
    <col min="16" max="16" width="9.28515625" style="1" bestFit="1" customWidth="1"/>
    <col min="17" max="16384" width="9.140625" style="1"/>
  </cols>
  <sheetData>
    <row r="1" spans="1:16" ht="77.25" customHeight="1">
      <c r="A1" s="89" t="s">
        <v>73</v>
      </c>
      <c r="B1" s="90"/>
      <c r="F1" s="92" t="s">
        <v>94</v>
      </c>
      <c r="G1" s="93"/>
      <c r="H1" s="93"/>
      <c r="I1" s="93"/>
      <c r="J1" s="94"/>
      <c r="K1" s="94"/>
      <c r="L1" s="95"/>
      <c r="M1" s="44"/>
      <c r="N1" s="44"/>
      <c r="O1" s="44"/>
    </row>
    <row r="2" spans="1:16">
      <c r="A2" s="90"/>
      <c r="B2" s="90"/>
      <c r="G2" s="96" t="s">
        <v>32</v>
      </c>
      <c r="H2" s="96"/>
      <c r="I2" s="96"/>
      <c r="J2" s="34"/>
      <c r="K2" s="34"/>
    </row>
    <row r="3" spans="1:16" ht="13.5" customHeight="1" thickBot="1">
      <c r="A3" s="91"/>
      <c r="B3" s="91"/>
      <c r="I3" s="4"/>
      <c r="J3" s="4"/>
      <c r="K3" s="4"/>
    </row>
    <row r="4" spans="1:16" ht="15.75">
      <c r="A4" s="6"/>
      <c r="B4" s="97"/>
      <c r="C4" s="98"/>
      <c r="D4" s="97" t="s">
        <v>46</v>
      </c>
      <c r="E4" s="97"/>
      <c r="F4" s="7"/>
      <c r="G4" s="7"/>
      <c r="H4" s="7"/>
      <c r="I4" s="7"/>
      <c r="J4" s="7"/>
      <c r="K4" s="7"/>
      <c r="L4" s="42">
        <v>2019</v>
      </c>
      <c r="M4" s="45"/>
      <c r="N4" s="45"/>
      <c r="O4" s="45"/>
    </row>
    <row r="5" spans="1:16" ht="31.5">
      <c r="A5" s="9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1" t="s">
        <v>21</v>
      </c>
      <c r="I5" s="11" t="s">
        <v>22</v>
      </c>
      <c r="J5" s="11" t="s">
        <v>41</v>
      </c>
      <c r="K5" s="11" t="s">
        <v>23</v>
      </c>
      <c r="L5" s="12" t="s">
        <v>42</v>
      </c>
      <c r="M5" s="46" t="s">
        <v>95</v>
      </c>
      <c r="N5" s="46" t="s">
        <v>96</v>
      </c>
      <c r="O5" s="46"/>
      <c r="P5" s="1">
        <v>2018</v>
      </c>
    </row>
    <row r="6" spans="1:16">
      <c r="A6" s="13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74</v>
      </c>
      <c r="I6" s="14" t="s">
        <v>31</v>
      </c>
      <c r="J6" s="14" t="s">
        <v>43</v>
      </c>
      <c r="K6" s="14" t="s">
        <v>44</v>
      </c>
      <c r="L6" s="15" t="s">
        <v>45</v>
      </c>
      <c r="M6" s="47"/>
      <c r="N6" s="47"/>
      <c r="O6" s="47"/>
    </row>
    <row r="7" spans="1:16" ht="29.25" customHeight="1">
      <c r="A7" s="16" t="s">
        <v>0</v>
      </c>
      <c r="B7" s="24" t="s">
        <v>50</v>
      </c>
      <c r="C7" s="25" t="s">
        <v>40</v>
      </c>
      <c r="D7" s="26">
        <f>N7-M7</f>
        <v>188</v>
      </c>
      <c r="E7" s="17">
        <v>6.8</v>
      </c>
      <c r="F7" s="8">
        <f>D7*E7</f>
        <v>1278.3999999999999</v>
      </c>
      <c r="G7" s="18">
        <v>0.23</v>
      </c>
      <c r="H7" s="8">
        <f>F7*G7</f>
        <v>294.03199999999998</v>
      </c>
      <c r="I7" s="8">
        <f>F7+H7</f>
        <v>1572.4319999999998</v>
      </c>
      <c r="J7" s="19" t="s">
        <v>79</v>
      </c>
      <c r="K7" s="8">
        <f>I7/D7</f>
        <v>8.363999999999999</v>
      </c>
      <c r="L7" s="20">
        <v>8.36</v>
      </c>
      <c r="M7" s="5">
        <v>40</v>
      </c>
      <c r="N7" s="26">
        <v>228</v>
      </c>
      <c r="O7" s="5"/>
      <c r="P7" s="43">
        <v>224</v>
      </c>
    </row>
    <row r="8" spans="1:16" ht="27.95" customHeight="1">
      <c r="A8" s="16" t="s">
        <v>1</v>
      </c>
      <c r="B8" s="24" t="s">
        <v>51</v>
      </c>
      <c r="C8" s="25" t="s">
        <v>40</v>
      </c>
      <c r="D8" s="26">
        <f t="shared" ref="D8:D30" si="0">N8-M8</f>
        <v>54</v>
      </c>
      <c r="E8" s="17">
        <v>6.2</v>
      </c>
      <c r="F8" s="8">
        <f t="shared" ref="F8:F30" si="1">D8*E8</f>
        <v>334.8</v>
      </c>
      <c r="G8" s="18">
        <v>0.23</v>
      </c>
      <c r="H8" s="8">
        <f t="shared" ref="H8:H29" si="2">F8*G8</f>
        <v>77.004000000000005</v>
      </c>
      <c r="I8" s="8">
        <f t="shared" ref="I8:I30" si="3">F8+H8</f>
        <v>411.80400000000003</v>
      </c>
      <c r="J8" s="19" t="s">
        <v>79</v>
      </c>
      <c r="K8" s="8">
        <f>I8/D8</f>
        <v>7.6260000000000003</v>
      </c>
      <c r="L8" s="20">
        <v>7.63</v>
      </c>
      <c r="M8" s="5">
        <v>18</v>
      </c>
      <c r="N8" s="26">
        <v>72</v>
      </c>
      <c r="O8" s="5"/>
      <c r="P8" s="43">
        <v>78</v>
      </c>
    </row>
    <row r="9" spans="1:16" ht="27.95" customHeight="1">
      <c r="A9" s="16" t="s">
        <v>2</v>
      </c>
      <c r="B9" s="24" t="s">
        <v>52</v>
      </c>
      <c r="C9" s="25" t="s">
        <v>40</v>
      </c>
      <c r="D9" s="26">
        <f t="shared" si="0"/>
        <v>86</v>
      </c>
      <c r="E9" s="17">
        <v>4.7</v>
      </c>
      <c r="F9" s="8">
        <f t="shared" si="1"/>
        <v>404.2</v>
      </c>
      <c r="G9" s="18">
        <v>0.23</v>
      </c>
      <c r="H9" s="8">
        <f t="shared" si="2"/>
        <v>92.966000000000008</v>
      </c>
      <c r="I9" s="8">
        <f t="shared" si="3"/>
        <v>497.166</v>
      </c>
      <c r="J9" s="19" t="s">
        <v>80</v>
      </c>
      <c r="K9" s="8">
        <f t="shared" ref="K9:K30" si="4">I9/D9</f>
        <v>5.7809999999999997</v>
      </c>
      <c r="L9" s="20">
        <v>8.67</v>
      </c>
      <c r="M9" s="5">
        <v>10</v>
      </c>
      <c r="N9" s="26">
        <v>96</v>
      </c>
      <c r="O9" s="5"/>
      <c r="P9" s="43">
        <v>94</v>
      </c>
    </row>
    <row r="10" spans="1:16" ht="27.95" customHeight="1">
      <c r="A10" s="16" t="s">
        <v>3</v>
      </c>
      <c r="B10" s="24" t="s">
        <v>53</v>
      </c>
      <c r="C10" s="25" t="s">
        <v>71</v>
      </c>
      <c r="D10" s="26">
        <f t="shared" si="0"/>
        <v>44</v>
      </c>
      <c r="E10" s="17">
        <v>4</v>
      </c>
      <c r="F10" s="8">
        <f t="shared" si="1"/>
        <v>176</v>
      </c>
      <c r="G10" s="18">
        <v>0.23</v>
      </c>
      <c r="H10" s="8">
        <f t="shared" si="2"/>
        <v>40.480000000000004</v>
      </c>
      <c r="I10" s="8">
        <f t="shared" si="3"/>
        <v>216.48000000000002</v>
      </c>
      <c r="J10" s="19" t="s">
        <v>81</v>
      </c>
      <c r="K10" s="8">
        <f t="shared" si="4"/>
        <v>4.9200000000000008</v>
      </c>
      <c r="L10" s="20">
        <v>4.92</v>
      </c>
      <c r="M10" s="5">
        <v>4</v>
      </c>
      <c r="N10" s="26">
        <v>48</v>
      </c>
      <c r="O10" s="5"/>
      <c r="P10" s="43">
        <v>46</v>
      </c>
    </row>
    <row r="11" spans="1:16" ht="27.95" customHeight="1">
      <c r="A11" s="16" t="s">
        <v>4</v>
      </c>
      <c r="B11" s="24" t="s">
        <v>54</v>
      </c>
      <c r="C11" s="27" t="s">
        <v>71</v>
      </c>
      <c r="D11" s="26">
        <f t="shared" si="0"/>
        <v>14</v>
      </c>
      <c r="E11" s="17">
        <v>3.45</v>
      </c>
      <c r="F11" s="8">
        <f t="shared" si="1"/>
        <v>48.300000000000004</v>
      </c>
      <c r="G11" s="18">
        <v>0.23</v>
      </c>
      <c r="H11" s="8">
        <f t="shared" si="2"/>
        <v>11.109000000000002</v>
      </c>
      <c r="I11" s="8">
        <f t="shared" si="3"/>
        <v>59.409000000000006</v>
      </c>
      <c r="J11" s="19" t="s">
        <v>82</v>
      </c>
      <c r="K11" s="8">
        <f t="shared" si="4"/>
        <v>4.2435</v>
      </c>
      <c r="L11" s="20">
        <v>4.24</v>
      </c>
      <c r="M11" s="5">
        <v>4</v>
      </c>
      <c r="N11" s="26">
        <v>18</v>
      </c>
      <c r="O11" s="5"/>
      <c r="P11" s="43">
        <v>16</v>
      </c>
    </row>
    <row r="12" spans="1:16" ht="27.95" customHeight="1">
      <c r="A12" s="16" t="s">
        <v>5</v>
      </c>
      <c r="B12" s="24" t="s">
        <v>55</v>
      </c>
      <c r="C12" s="25" t="s">
        <v>40</v>
      </c>
      <c r="D12" s="26">
        <f t="shared" si="0"/>
        <v>460</v>
      </c>
      <c r="E12" s="17">
        <v>1</v>
      </c>
      <c r="F12" s="8">
        <f t="shared" si="1"/>
        <v>460</v>
      </c>
      <c r="G12" s="18">
        <v>0.23</v>
      </c>
      <c r="H12" s="8">
        <f t="shared" si="2"/>
        <v>105.80000000000001</v>
      </c>
      <c r="I12" s="8">
        <f t="shared" si="3"/>
        <v>565.79999999999995</v>
      </c>
      <c r="J12" s="19" t="s">
        <v>83</v>
      </c>
      <c r="K12" s="8">
        <f t="shared" si="4"/>
        <v>1.23</v>
      </c>
      <c r="L12" s="20">
        <v>6.15</v>
      </c>
      <c r="M12" s="5">
        <v>75</v>
      </c>
      <c r="N12" s="26">
        <v>535</v>
      </c>
      <c r="O12" s="5"/>
      <c r="P12" s="43">
        <v>810</v>
      </c>
    </row>
    <row r="13" spans="1:16" ht="27.95" customHeight="1">
      <c r="A13" s="16" t="s">
        <v>6</v>
      </c>
      <c r="B13" s="24" t="s">
        <v>56</v>
      </c>
      <c r="C13" s="25" t="s">
        <v>71</v>
      </c>
      <c r="D13" s="26">
        <f t="shared" si="0"/>
        <v>69</v>
      </c>
      <c r="E13" s="17">
        <v>4.4000000000000004</v>
      </c>
      <c r="F13" s="8">
        <f t="shared" si="1"/>
        <v>303.60000000000002</v>
      </c>
      <c r="G13" s="18">
        <v>0.23</v>
      </c>
      <c r="H13" s="8">
        <f t="shared" si="2"/>
        <v>69.828000000000003</v>
      </c>
      <c r="I13" s="8">
        <f t="shared" si="3"/>
        <v>373.428</v>
      </c>
      <c r="J13" s="19" t="s">
        <v>84</v>
      </c>
      <c r="K13" s="8">
        <f t="shared" si="4"/>
        <v>5.4119999999999999</v>
      </c>
      <c r="L13" s="20">
        <v>5.41</v>
      </c>
      <c r="M13" s="5">
        <v>9</v>
      </c>
      <c r="N13" s="26">
        <v>78</v>
      </c>
      <c r="O13" s="5"/>
      <c r="P13" s="43">
        <v>76</v>
      </c>
    </row>
    <row r="14" spans="1:16" ht="27.95" customHeight="1">
      <c r="A14" s="16" t="s">
        <v>7</v>
      </c>
      <c r="B14" s="24" t="s">
        <v>57</v>
      </c>
      <c r="C14" s="25" t="s">
        <v>71</v>
      </c>
      <c r="D14" s="26">
        <f t="shared" si="0"/>
        <v>10</v>
      </c>
      <c r="E14" s="17">
        <v>4</v>
      </c>
      <c r="F14" s="8">
        <f t="shared" si="1"/>
        <v>40</v>
      </c>
      <c r="G14" s="18">
        <v>0.23</v>
      </c>
      <c r="H14" s="8">
        <f t="shared" si="2"/>
        <v>9.2000000000000011</v>
      </c>
      <c r="I14" s="8">
        <f t="shared" si="3"/>
        <v>49.2</v>
      </c>
      <c r="J14" s="19" t="s">
        <v>85</v>
      </c>
      <c r="K14" s="8">
        <f t="shared" si="4"/>
        <v>4.92</v>
      </c>
      <c r="L14" s="20">
        <v>4.92</v>
      </c>
      <c r="M14" s="5">
        <v>2</v>
      </c>
      <c r="N14" s="26">
        <v>12</v>
      </c>
      <c r="O14" s="5"/>
      <c r="P14" s="43">
        <v>12</v>
      </c>
    </row>
    <row r="15" spans="1:16" ht="27.95" customHeight="1">
      <c r="A15" s="16" t="s">
        <v>8</v>
      </c>
      <c r="B15" s="24" t="s">
        <v>58</v>
      </c>
      <c r="C15" s="25" t="s">
        <v>71</v>
      </c>
      <c r="D15" s="26">
        <f t="shared" si="0"/>
        <v>6</v>
      </c>
      <c r="E15" s="17">
        <v>0.8</v>
      </c>
      <c r="F15" s="8">
        <f t="shared" si="1"/>
        <v>4.8000000000000007</v>
      </c>
      <c r="G15" s="18">
        <v>0.23</v>
      </c>
      <c r="H15" s="8">
        <f t="shared" si="2"/>
        <v>1.1040000000000003</v>
      </c>
      <c r="I15" s="8">
        <f t="shared" si="3"/>
        <v>5.9040000000000008</v>
      </c>
      <c r="J15" s="19" t="s">
        <v>86</v>
      </c>
      <c r="K15" s="8">
        <f t="shared" si="4"/>
        <v>0.9840000000000001</v>
      </c>
      <c r="L15" s="20">
        <v>0.98</v>
      </c>
      <c r="M15" s="5"/>
      <c r="N15" s="26">
        <v>6</v>
      </c>
      <c r="O15" s="5"/>
      <c r="P15" s="43">
        <v>12</v>
      </c>
    </row>
    <row r="16" spans="1:16" ht="27.95" customHeight="1">
      <c r="A16" s="16" t="s">
        <v>9</v>
      </c>
      <c r="B16" s="24" t="s">
        <v>59</v>
      </c>
      <c r="C16" s="25" t="s">
        <v>39</v>
      </c>
      <c r="D16" s="26">
        <f t="shared" si="0"/>
        <v>474.4</v>
      </c>
      <c r="E16" s="17">
        <v>4.5999999999999996</v>
      </c>
      <c r="F16" s="8">
        <f t="shared" si="1"/>
        <v>2182.2399999999998</v>
      </c>
      <c r="G16" s="18">
        <v>0.23</v>
      </c>
      <c r="H16" s="8">
        <f t="shared" si="2"/>
        <v>501.91519999999997</v>
      </c>
      <c r="I16" s="8">
        <f t="shared" si="3"/>
        <v>2684.1551999999997</v>
      </c>
      <c r="J16" s="19" t="s">
        <v>87</v>
      </c>
      <c r="K16" s="8">
        <f t="shared" si="4"/>
        <v>5.6579999999999995</v>
      </c>
      <c r="L16" s="20">
        <v>25.47</v>
      </c>
      <c r="M16" s="5">
        <f>44.8*2</f>
        <v>89.6</v>
      </c>
      <c r="N16" s="26">
        <v>564</v>
      </c>
      <c r="O16" s="5"/>
      <c r="P16" s="43">
        <v>512</v>
      </c>
    </row>
    <row r="17" spans="1:16" ht="27.95" customHeight="1">
      <c r="A17" s="16" t="s">
        <v>10</v>
      </c>
      <c r="B17" s="24" t="s">
        <v>60</v>
      </c>
      <c r="C17" s="25" t="s">
        <v>40</v>
      </c>
      <c r="D17" s="26">
        <f t="shared" si="0"/>
        <v>141</v>
      </c>
      <c r="E17" s="17">
        <v>2.6</v>
      </c>
      <c r="F17" s="8">
        <f t="shared" si="1"/>
        <v>366.6</v>
      </c>
      <c r="G17" s="18">
        <v>0.23</v>
      </c>
      <c r="H17" s="8">
        <f t="shared" si="2"/>
        <v>84.318000000000012</v>
      </c>
      <c r="I17" s="8">
        <f t="shared" si="3"/>
        <v>450.91800000000001</v>
      </c>
      <c r="J17" s="19" t="s">
        <v>88</v>
      </c>
      <c r="K17" s="8">
        <f t="shared" si="4"/>
        <v>3.198</v>
      </c>
      <c r="L17" s="20">
        <v>12.8</v>
      </c>
      <c r="M17" s="5">
        <v>3</v>
      </c>
      <c r="N17" s="26">
        <v>144</v>
      </c>
      <c r="O17" s="5"/>
      <c r="P17" s="43">
        <v>138</v>
      </c>
    </row>
    <row r="18" spans="1:16" ht="27.95" customHeight="1">
      <c r="A18" s="16" t="s">
        <v>11</v>
      </c>
      <c r="B18" s="24" t="s">
        <v>61</v>
      </c>
      <c r="C18" s="25" t="s">
        <v>40</v>
      </c>
      <c r="D18" s="26">
        <f t="shared" si="0"/>
        <v>208</v>
      </c>
      <c r="E18" s="17">
        <v>3.9</v>
      </c>
      <c r="F18" s="8">
        <f t="shared" si="1"/>
        <v>811.19999999999993</v>
      </c>
      <c r="G18" s="18">
        <v>0.23</v>
      </c>
      <c r="H18" s="8">
        <f t="shared" si="2"/>
        <v>186.57599999999999</v>
      </c>
      <c r="I18" s="8">
        <f t="shared" si="3"/>
        <v>997.77599999999995</v>
      </c>
      <c r="J18" s="19" t="s">
        <v>79</v>
      </c>
      <c r="K18" s="8">
        <f t="shared" si="4"/>
        <v>4.7969999999999997</v>
      </c>
      <c r="L18" s="20">
        <v>4.8</v>
      </c>
      <c r="M18" s="5">
        <v>48</v>
      </c>
      <c r="N18" s="26">
        <v>256</v>
      </c>
      <c r="O18" s="5"/>
      <c r="P18" s="43">
        <v>182</v>
      </c>
    </row>
    <row r="19" spans="1:16" ht="27.95" customHeight="1">
      <c r="A19" s="16" t="s">
        <v>12</v>
      </c>
      <c r="B19" s="24" t="s">
        <v>62</v>
      </c>
      <c r="C19" s="25" t="s">
        <v>71</v>
      </c>
      <c r="D19" s="26">
        <f t="shared" si="0"/>
        <v>81</v>
      </c>
      <c r="E19" s="17">
        <v>3.3</v>
      </c>
      <c r="F19" s="8">
        <f t="shared" si="1"/>
        <v>267.3</v>
      </c>
      <c r="G19" s="18">
        <v>0.23</v>
      </c>
      <c r="H19" s="8">
        <f t="shared" si="2"/>
        <v>61.479000000000006</v>
      </c>
      <c r="I19" s="8">
        <f t="shared" si="3"/>
        <v>328.779</v>
      </c>
      <c r="J19" s="19" t="s">
        <v>79</v>
      </c>
      <c r="K19" s="8">
        <f t="shared" si="4"/>
        <v>4.0590000000000002</v>
      </c>
      <c r="L19" s="20">
        <v>4.0599999999999996</v>
      </c>
      <c r="M19" s="5">
        <v>10</v>
      </c>
      <c r="N19" s="26">
        <v>91</v>
      </c>
      <c r="O19" s="5"/>
      <c r="P19" s="43">
        <v>91</v>
      </c>
    </row>
    <row r="20" spans="1:16" ht="27.95" customHeight="1">
      <c r="A20" s="16" t="s">
        <v>13</v>
      </c>
      <c r="B20" s="24" t="s">
        <v>63</v>
      </c>
      <c r="C20" s="27" t="s">
        <v>72</v>
      </c>
      <c r="D20" s="26">
        <f t="shared" si="0"/>
        <v>79</v>
      </c>
      <c r="E20" s="17">
        <v>4</v>
      </c>
      <c r="F20" s="8">
        <f t="shared" si="1"/>
        <v>316</v>
      </c>
      <c r="G20" s="18">
        <v>0.23</v>
      </c>
      <c r="H20" s="8">
        <f t="shared" si="2"/>
        <v>72.680000000000007</v>
      </c>
      <c r="I20" s="8">
        <f t="shared" si="3"/>
        <v>388.68</v>
      </c>
      <c r="J20" s="19" t="s">
        <v>82</v>
      </c>
      <c r="K20" s="8">
        <f t="shared" si="4"/>
        <v>4.92</v>
      </c>
      <c r="L20" s="20">
        <v>4.92</v>
      </c>
      <c r="M20" s="5">
        <v>30</v>
      </c>
      <c r="N20" s="26">
        <v>109</v>
      </c>
      <c r="O20" s="5"/>
      <c r="P20" s="43">
        <v>133</v>
      </c>
    </row>
    <row r="21" spans="1:16" ht="27.95" customHeight="1">
      <c r="A21" s="16" t="s">
        <v>33</v>
      </c>
      <c r="B21" s="24" t="s">
        <v>78</v>
      </c>
      <c r="C21" s="25" t="s">
        <v>40</v>
      </c>
      <c r="D21" s="26">
        <f t="shared" si="0"/>
        <v>160</v>
      </c>
      <c r="E21" s="17">
        <v>3</v>
      </c>
      <c r="F21" s="8">
        <f t="shared" si="1"/>
        <v>480</v>
      </c>
      <c r="G21" s="18">
        <v>0.23</v>
      </c>
      <c r="H21" s="8">
        <f t="shared" si="2"/>
        <v>110.4</v>
      </c>
      <c r="I21" s="8">
        <f t="shared" si="3"/>
        <v>590.4</v>
      </c>
      <c r="J21" s="19" t="s">
        <v>89</v>
      </c>
      <c r="K21" s="8">
        <f t="shared" si="4"/>
        <v>3.69</v>
      </c>
      <c r="L21" s="20">
        <v>18.45</v>
      </c>
      <c r="M21" s="5">
        <v>20</v>
      </c>
      <c r="N21" s="26">
        <v>180</v>
      </c>
      <c r="O21" s="5"/>
      <c r="P21" s="43">
        <v>200</v>
      </c>
    </row>
    <row r="22" spans="1:16" ht="27.95" customHeight="1">
      <c r="A22" s="16" t="s">
        <v>34</v>
      </c>
      <c r="B22" s="24" t="s">
        <v>64</v>
      </c>
      <c r="C22" s="25" t="s">
        <v>40</v>
      </c>
      <c r="D22" s="26">
        <f t="shared" si="0"/>
        <v>178</v>
      </c>
      <c r="E22" s="31">
        <v>3.5</v>
      </c>
      <c r="F22" s="8">
        <f t="shared" si="1"/>
        <v>623</v>
      </c>
      <c r="G22" s="18">
        <v>0.23</v>
      </c>
      <c r="H22" s="8">
        <f t="shared" si="2"/>
        <v>143.29</v>
      </c>
      <c r="I22" s="8">
        <f t="shared" si="3"/>
        <v>766.29</v>
      </c>
      <c r="J22" s="32" t="s">
        <v>90</v>
      </c>
      <c r="K22" s="8">
        <f t="shared" si="4"/>
        <v>4.3049999999999997</v>
      </c>
      <c r="L22" s="33">
        <v>4.3099999999999996</v>
      </c>
      <c r="M22" s="5">
        <v>12</v>
      </c>
      <c r="N22" s="35">
        <v>190</v>
      </c>
      <c r="O22" s="5"/>
      <c r="P22" s="43">
        <v>160</v>
      </c>
    </row>
    <row r="23" spans="1:16" ht="27.95" customHeight="1">
      <c r="A23" s="16" t="s">
        <v>35</v>
      </c>
      <c r="B23" s="24" t="s">
        <v>65</v>
      </c>
      <c r="C23" s="25" t="s">
        <v>40</v>
      </c>
      <c r="D23" s="26">
        <f t="shared" si="0"/>
        <v>66</v>
      </c>
      <c r="E23" s="17">
        <v>4.0999999999999996</v>
      </c>
      <c r="F23" s="8">
        <f t="shared" si="1"/>
        <v>270.59999999999997</v>
      </c>
      <c r="G23" s="18">
        <v>0.23</v>
      </c>
      <c r="H23" s="8">
        <f t="shared" si="2"/>
        <v>62.237999999999992</v>
      </c>
      <c r="I23" s="8">
        <f t="shared" si="3"/>
        <v>332.83799999999997</v>
      </c>
      <c r="J23" s="19" t="s">
        <v>91</v>
      </c>
      <c r="K23" s="8">
        <f t="shared" si="4"/>
        <v>5.0429999999999993</v>
      </c>
      <c r="L23" s="20">
        <v>10.08</v>
      </c>
      <c r="M23" s="5">
        <v>6</v>
      </c>
      <c r="N23" s="26">
        <v>72</v>
      </c>
      <c r="O23" s="5"/>
      <c r="P23" s="43">
        <v>66</v>
      </c>
    </row>
    <row r="24" spans="1:16" ht="27.95" customHeight="1">
      <c r="A24" s="16" t="s">
        <v>36</v>
      </c>
      <c r="B24" s="24" t="s">
        <v>66</v>
      </c>
      <c r="C24" s="25" t="s">
        <v>71</v>
      </c>
      <c r="D24" s="26">
        <f t="shared" si="0"/>
        <v>8</v>
      </c>
      <c r="E24" s="17">
        <v>7.1</v>
      </c>
      <c r="F24" s="8">
        <f t="shared" si="1"/>
        <v>56.8</v>
      </c>
      <c r="G24" s="18">
        <v>0.23</v>
      </c>
      <c r="H24" s="8">
        <f t="shared" si="2"/>
        <v>13.064</v>
      </c>
      <c r="I24" s="8">
        <f t="shared" si="3"/>
        <v>69.864000000000004</v>
      </c>
      <c r="J24" s="19" t="s">
        <v>84</v>
      </c>
      <c r="K24" s="8">
        <f t="shared" si="4"/>
        <v>8.7330000000000005</v>
      </c>
      <c r="L24" s="20">
        <v>8.73</v>
      </c>
      <c r="M24" s="5">
        <v>4</v>
      </c>
      <c r="N24" s="26">
        <v>12</v>
      </c>
      <c r="O24" s="5"/>
      <c r="P24" s="43">
        <v>11</v>
      </c>
    </row>
    <row r="25" spans="1:16" ht="27.95" customHeight="1">
      <c r="A25" s="16" t="s">
        <v>37</v>
      </c>
      <c r="B25" s="24" t="s">
        <v>67</v>
      </c>
      <c r="C25" s="27" t="s">
        <v>71</v>
      </c>
      <c r="D25" s="26">
        <f t="shared" si="0"/>
        <v>114</v>
      </c>
      <c r="E25" s="17">
        <v>4.5</v>
      </c>
      <c r="F25" s="8">
        <f t="shared" si="1"/>
        <v>513</v>
      </c>
      <c r="G25" s="18">
        <v>0.23</v>
      </c>
      <c r="H25" s="8">
        <f t="shared" si="2"/>
        <v>117.99000000000001</v>
      </c>
      <c r="I25" s="8">
        <f t="shared" si="3"/>
        <v>630.99</v>
      </c>
      <c r="J25" s="19" t="s">
        <v>92</v>
      </c>
      <c r="K25" s="8">
        <f t="shared" si="4"/>
        <v>5.5350000000000001</v>
      </c>
      <c r="L25" s="20">
        <v>5.54</v>
      </c>
      <c r="M25" s="5">
        <v>26</v>
      </c>
      <c r="N25" s="26">
        <v>140</v>
      </c>
      <c r="O25" s="5"/>
      <c r="P25" s="43">
        <v>118</v>
      </c>
    </row>
    <row r="26" spans="1:16" ht="27.95" customHeight="1">
      <c r="A26" s="16" t="s">
        <v>38</v>
      </c>
      <c r="B26" s="24" t="s">
        <v>68</v>
      </c>
      <c r="C26" s="25" t="s">
        <v>71</v>
      </c>
      <c r="D26" s="26">
        <f t="shared" si="0"/>
        <v>188</v>
      </c>
      <c r="E26" s="17">
        <v>3.4</v>
      </c>
      <c r="F26" s="8">
        <f t="shared" si="1"/>
        <v>639.19999999999993</v>
      </c>
      <c r="G26" s="18">
        <v>0.23</v>
      </c>
      <c r="H26" s="8">
        <f t="shared" si="2"/>
        <v>147.01599999999999</v>
      </c>
      <c r="I26" s="8">
        <f t="shared" si="3"/>
        <v>786.21599999999989</v>
      </c>
      <c r="J26" s="19" t="s">
        <v>93</v>
      </c>
      <c r="K26" s="8">
        <f t="shared" si="4"/>
        <v>4.1819999999999995</v>
      </c>
      <c r="L26" s="20">
        <v>4.18</v>
      </c>
      <c r="M26" s="5">
        <v>32</v>
      </c>
      <c r="N26" s="26">
        <v>220</v>
      </c>
      <c r="O26" s="5"/>
      <c r="P26" s="43">
        <v>311</v>
      </c>
    </row>
    <row r="27" spans="1:16" ht="27.95" customHeight="1">
      <c r="A27" s="16" t="s">
        <v>47</v>
      </c>
      <c r="B27" s="24" t="s">
        <v>69</v>
      </c>
      <c r="C27" s="25" t="s">
        <v>71</v>
      </c>
      <c r="D27" s="26">
        <f t="shared" si="0"/>
        <v>20</v>
      </c>
      <c r="E27" s="17">
        <v>2.8</v>
      </c>
      <c r="F27" s="8">
        <f t="shared" si="1"/>
        <v>56</v>
      </c>
      <c r="G27" s="18">
        <v>0.23</v>
      </c>
      <c r="H27" s="8">
        <f t="shared" si="2"/>
        <v>12.88</v>
      </c>
      <c r="I27" s="8">
        <f t="shared" si="3"/>
        <v>68.88</v>
      </c>
      <c r="J27" s="19" t="s">
        <v>86</v>
      </c>
      <c r="K27" s="8">
        <f t="shared" si="4"/>
        <v>3.444</v>
      </c>
      <c r="L27" s="20">
        <v>3.44</v>
      </c>
      <c r="M27" s="5">
        <v>4</v>
      </c>
      <c r="N27" s="26">
        <v>24</v>
      </c>
      <c r="O27" s="5"/>
      <c r="P27" s="43">
        <v>16</v>
      </c>
    </row>
    <row r="28" spans="1:16" ht="27.95" customHeight="1">
      <c r="A28" s="16" t="s">
        <v>48</v>
      </c>
      <c r="B28" s="24" t="s">
        <v>70</v>
      </c>
      <c r="C28" s="25" t="s">
        <v>40</v>
      </c>
      <c r="D28" s="26">
        <f t="shared" si="0"/>
        <v>24</v>
      </c>
      <c r="E28" s="17">
        <v>4.9000000000000004</v>
      </c>
      <c r="F28" s="8">
        <f t="shared" si="1"/>
        <v>117.60000000000001</v>
      </c>
      <c r="G28" s="18">
        <v>0.23</v>
      </c>
      <c r="H28" s="8">
        <f t="shared" si="2"/>
        <v>27.048000000000002</v>
      </c>
      <c r="I28" s="8">
        <f t="shared" si="3"/>
        <v>144.64800000000002</v>
      </c>
      <c r="J28" s="19" t="s">
        <v>79</v>
      </c>
      <c r="K28" s="8">
        <f t="shared" si="4"/>
        <v>6.027000000000001</v>
      </c>
      <c r="L28" s="20">
        <v>6.03</v>
      </c>
      <c r="M28" s="5">
        <v>2</v>
      </c>
      <c r="N28" s="26">
        <v>26</v>
      </c>
      <c r="O28" s="5"/>
      <c r="P28" s="43">
        <v>22</v>
      </c>
    </row>
    <row r="29" spans="1:16" ht="27.95" customHeight="1">
      <c r="A29" s="16" t="s">
        <v>49</v>
      </c>
      <c r="B29" s="24" t="s">
        <v>75</v>
      </c>
      <c r="C29" s="27" t="s">
        <v>71</v>
      </c>
      <c r="D29" s="26">
        <f t="shared" si="0"/>
        <v>62</v>
      </c>
      <c r="E29" s="17">
        <v>7.2</v>
      </c>
      <c r="F29" s="8">
        <f t="shared" si="1"/>
        <v>446.40000000000003</v>
      </c>
      <c r="G29" s="18">
        <v>0.23</v>
      </c>
      <c r="H29" s="8">
        <f t="shared" si="2"/>
        <v>102.67200000000001</v>
      </c>
      <c r="I29" s="8">
        <f t="shared" si="3"/>
        <v>549.072</v>
      </c>
      <c r="J29" s="19" t="s">
        <v>92</v>
      </c>
      <c r="K29" s="8">
        <f t="shared" si="4"/>
        <v>8.8559999999999999</v>
      </c>
      <c r="L29" s="20">
        <v>8.86</v>
      </c>
      <c r="M29" s="5">
        <v>14</v>
      </c>
      <c r="N29" s="26">
        <v>76</v>
      </c>
      <c r="O29" s="5"/>
      <c r="P29" s="43">
        <v>76</v>
      </c>
    </row>
    <row r="30" spans="1:16" ht="27.95" customHeight="1" thickBot="1">
      <c r="A30" s="16" t="s">
        <v>77</v>
      </c>
      <c r="B30" s="28" t="s">
        <v>76</v>
      </c>
      <c r="C30" s="30" t="s">
        <v>71</v>
      </c>
      <c r="D30" s="26">
        <f t="shared" si="0"/>
        <v>78</v>
      </c>
      <c r="E30" s="21">
        <v>7.5</v>
      </c>
      <c r="F30" s="36">
        <f t="shared" si="1"/>
        <v>585</v>
      </c>
      <c r="G30" s="37">
        <v>0.23</v>
      </c>
      <c r="H30" s="36">
        <f>F30*G30</f>
        <v>134.55000000000001</v>
      </c>
      <c r="I30" s="36">
        <f t="shared" si="3"/>
        <v>719.55</v>
      </c>
      <c r="J30" s="22" t="s">
        <v>92</v>
      </c>
      <c r="K30" s="41">
        <f t="shared" si="4"/>
        <v>9.2249999999999996</v>
      </c>
      <c r="L30" s="23">
        <v>9.23</v>
      </c>
      <c r="M30" s="5">
        <v>10</v>
      </c>
      <c r="N30" s="29">
        <v>88</v>
      </c>
      <c r="O30" s="5"/>
      <c r="P30" s="43">
        <v>136</v>
      </c>
    </row>
    <row r="31" spans="1:16" ht="36.75" customHeight="1" thickBot="1">
      <c r="B31" s="3"/>
      <c r="F31" s="38">
        <f>SUM(F7:F30)</f>
        <v>10781.04</v>
      </c>
      <c r="G31" s="39"/>
      <c r="H31" s="39">
        <f t="shared" ref="H31:I31" si="5">SUM(H7:H30)</f>
        <v>2479.639200000001</v>
      </c>
      <c r="I31" s="40">
        <f t="shared" si="5"/>
        <v>13260.679199999995</v>
      </c>
      <c r="J31" s="5"/>
      <c r="K31" s="5"/>
      <c r="L31" s="2"/>
      <c r="M31" s="2"/>
      <c r="N31" s="2"/>
      <c r="O31" s="2"/>
    </row>
    <row r="32" spans="1:16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</sheetData>
  <mergeCells count="5">
    <mergeCell ref="A1:B3"/>
    <mergeCell ref="F1:L1"/>
    <mergeCell ref="G2:I2"/>
    <mergeCell ref="B4:C4"/>
    <mergeCell ref="D4:E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7" sqref="K7"/>
    </sheetView>
  </sheetViews>
  <sheetFormatPr defaultRowHeight="12.75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customWidth="1"/>
    <col min="6" max="6" width="12.5703125" style="1" customWidth="1"/>
    <col min="7" max="7" width="8.42578125" style="1" customWidth="1"/>
    <col min="8" max="8" width="9.28515625" style="1" customWidth="1"/>
    <col min="9" max="9" width="11.42578125" style="1" customWidth="1"/>
    <col min="10" max="10" width="8.28515625" style="1" customWidth="1"/>
    <col min="11" max="11" width="10.5703125" style="1" customWidth="1"/>
    <col min="12" max="12" width="9.28515625" style="1" customWidth="1"/>
    <col min="13" max="16384" width="9.140625" style="1"/>
  </cols>
  <sheetData>
    <row r="1" spans="1:12" ht="77.25" customHeight="1">
      <c r="A1" s="89" t="s">
        <v>73</v>
      </c>
      <c r="B1" s="90"/>
      <c r="F1" s="92"/>
      <c r="G1" s="93"/>
      <c r="H1" s="93"/>
      <c r="I1" s="93"/>
      <c r="J1" s="94"/>
      <c r="K1" s="94"/>
      <c r="L1" s="95"/>
    </row>
    <row r="2" spans="1:12">
      <c r="A2" s="90"/>
      <c r="B2" s="90"/>
      <c r="G2" s="96" t="s">
        <v>32</v>
      </c>
      <c r="H2" s="96"/>
      <c r="I2" s="96"/>
      <c r="J2" s="48"/>
      <c r="K2" s="48"/>
    </row>
    <row r="3" spans="1:12" ht="13.5" customHeight="1" thickBot="1">
      <c r="A3" s="91"/>
      <c r="B3" s="91"/>
      <c r="I3" s="4"/>
      <c r="J3" s="4"/>
      <c r="K3" s="4"/>
    </row>
    <row r="4" spans="1:12" ht="15.75">
      <c r="A4" s="6"/>
      <c r="B4" s="97"/>
      <c r="C4" s="98"/>
      <c r="D4" s="97" t="s">
        <v>46</v>
      </c>
      <c r="E4" s="97"/>
      <c r="F4" s="7"/>
      <c r="G4" s="7"/>
      <c r="H4" s="7"/>
      <c r="I4" s="7"/>
      <c r="J4" s="7"/>
      <c r="K4" s="7"/>
      <c r="L4" s="42">
        <v>2019</v>
      </c>
    </row>
    <row r="5" spans="1:12" ht="31.5">
      <c r="A5" s="9" t="s">
        <v>14</v>
      </c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4" t="s">
        <v>21</v>
      </c>
      <c r="I5" s="54" t="s">
        <v>22</v>
      </c>
      <c r="J5" s="54" t="s">
        <v>41</v>
      </c>
      <c r="K5" s="54" t="s">
        <v>23</v>
      </c>
      <c r="L5" s="55" t="s">
        <v>42</v>
      </c>
    </row>
    <row r="6" spans="1:12">
      <c r="A6" s="13" t="s">
        <v>24</v>
      </c>
      <c r="B6" s="56" t="s">
        <v>25</v>
      </c>
      <c r="C6" s="56" t="s">
        <v>26</v>
      </c>
      <c r="D6" s="56" t="s">
        <v>27</v>
      </c>
      <c r="E6" s="56" t="s">
        <v>28</v>
      </c>
      <c r="F6" s="56" t="s">
        <v>29</v>
      </c>
      <c r="G6" s="56" t="s">
        <v>30</v>
      </c>
      <c r="H6" s="56" t="s">
        <v>74</v>
      </c>
      <c r="I6" s="56" t="s">
        <v>31</v>
      </c>
      <c r="J6" s="56" t="s">
        <v>43</v>
      </c>
      <c r="K6" s="56" t="s">
        <v>44</v>
      </c>
      <c r="L6" s="57" t="s">
        <v>45</v>
      </c>
    </row>
    <row r="7" spans="1:12" ht="29.25" customHeight="1">
      <c r="A7" s="16" t="s">
        <v>0</v>
      </c>
      <c r="B7" s="58" t="s">
        <v>50</v>
      </c>
      <c r="C7" s="59" t="s">
        <v>40</v>
      </c>
      <c r="D7" s="35">
        <v>188</v>
      </c>
      <c r="E7" s="31"/>
      <c r="F7" s="60"/>
      <c r="G7" s="61"/>
      <c r="H7" s="60"/>
      <c r="I7" s="60"/>
      <c r="J7" s="32"/>
      <c r="K7" s="60"/>
      <c r="L7" s="33"/>
    </row>
    <row r="8" spans="1:12" ht="27.95" customHeight="1">
      <c r="A8" s="16" t="s">
        <v>1</v>
      </c>
      <c r="B8" s="58" t="s">
        <v>51</v>
      </c>
      <c r="C8" s="59" t="s">
        <v>40</v>
      </c>
      <c r="D8" s="35">
        <v>54</v>
      </c>
      <c r="E8" s="31"/>
      <c r="F8" s="60"/>
      <c r="G8" s="61"/>
      <c r="H8" s="60"/>
      <c r="I8" s="60"/>
      <c r="J8" s="32"/>
      <c r="K8" s="60"/>
      <c r="L8" s="33"/>
    </row>
    <row r="9" spans="1:12" ht="27.95" customHeight="1">
      <c r="A9" s="16" t="s">
        <v>2</v>
      </c>
      <c r="B9" s="58" t="s">
        <v>52</v>
      </c>
      <c r="C9" s="59" t="s">
        <v>40</v>
      </c>
      <c r="D9" s="35">
        <v>86</v>
      </c>
      <c r="E9" s="31"/>
      <c r="F9" s="60"/>
      <c r="G9" s="61"/>
      <c r="H9" s="60"/>
      <c r="I9" s="60"/>
      <c r="J9" s="32"/>
      <c r="K9" s="60"/>
      <c r="L9" s="33"/>
    </row>
    <row r="10" spans="1:12" ht="27.95" customHeight="1">
      <c r="A10" s="16" t="s">
        <v>3</v>
      </c>
      <c r="B10" s="58" t="s">
        <v>53</v>
      </c>
      <c r="C10" s="59" t="s">
        <v>71</v>
      </c>
      <c r="D10" s="35">
        <v>44</v>
      </c>
      <c r="E10" s="31"/>
      <c r="F10" s="60"/>
      <c r="G10" s="61"/>
      <c r="H10" s="60"/>
      <c r="I10" s="60"/>
      <c r="J10" s="32"/>
      <c r="K10" s="60"/>
      <c r="L10" s="33"/>
    </row>
    <row r="11" spans="1:12" ht="27.95" customHeight="1">
      <c r="A11" s="16" t="s">
        <v>4</v>
      </c>
      <c r="B11" s="58" t="s">
        <v>54</v>
      </c>
      <c r="C11" s="62" t="s">
        <v>71</v>
      </c>
      <c r="D11" s="35">
        <v>14</v>
      </c>
      <c r="E11" s="31"/>
      <c r="F11" s="60"/>
      <c r="G11" s="61"/>
      <c r="H11" s="60"/>
      <c r="I11" s="60"/>
      <c r="J11" s="32"/>
      <c r="K11" s="60"/>
      <c r="L11" s="33"/>
    </row>
    <row r="12" spans="1:12" ht="27.95" customHeight="1">
      <c r="A12" s="16" t="s">
        <v>5</v>
      </c>
      <c r="B12" s="58" t="s">
        <v>55</v>
      </c>
      <c r="C12" s="59" t="s">
        <v>40</v>
      </c>
      <c r="D12" s="35">
        <v>460</v>
      </c>
      <c r="E12" s="31"/>
      <c r="F12" s="60"/>
      <c r="G12" s="61"/>
      <c r="H12" s="60"/>
      <c r="I12" s="60"/>
      <c r="J12" s="32"/>
      <c r="K12" s="60"/>
      <c r="L12" s="33"/>
    </row>
    <row r="13" spans="1:12" ht="27.95" customHeight="1">
      <c r="A13" s="16" t="s">
        <v>6</v>
      </c>
      <c r="B13" s="58" t="s">
        <v>56</v>
      </c>
      <c r="C13" s="59" t="s">
        <v>71</v>
      </c>
      <c r="D13" s="35">
        <v>69</v>
      </c>
      <c r="E13" s="31"/>
      <c r="F13" s="60"/>
      <c r="G13" s="61"/>
      <c r="H13" s="60"/>
      <c r="I13" s="60"/>
      <c r="J13" s="32"/>
      <c r="K13" s="60"/>
      <c r="L13" s="33"/>
    </row>
    <row r="14" spans="1:12" ht="27.95" customHeight="1">
      <c r="A14" s="16" t="s">
        <v>7</v>
      </c>
      <c r="B14" s="58" t="s">
        <v>57</v>
      </c>
      <c r="C14" s="59" t="s">
        <v>71</v>
      </c>
      <c r="D14" s="35">
        <v>10</v>
      </c>
      <c r="E14" s="31"/>
      <c r="F14" s="60"/>
      <c r="G14" s="61"/>
      <c r="H14" s="60"/>
      <c r="I14" s="60"/>
      <c r="J14" s="32"/>
      <c r="K14" s="60"/>
      <c r="L14" s="33"/>
    </row>
    <row r="15" spans="1:12" ht="35.25" customHeight="1">
      <c r="A15" s="16" t="s">
        <v>8</v>
      </c>
      <c r="B15" s="58" t="s">
        <v>99</v>
      </c>
      <c r="C15" s="59" t="s">
        <v>71</v>
      </c>
      <c r="D15" s="35">
        <v>6</v>
      </c>
      <c r="E15" s="31"/>
      <c r="F15" s="60"/>
      <c r="G15" s="61"/>
      <c r="H15" s="60"/>
      <c r="I15" s="60"/>
      <c r="J15" s="32"/>
      <c r="K15" s="60"/>
      <c r="L15" s="33"/>
    </row>
    <row r="16" spans="1:12" ht="27.95" customHeight="1">
      <c r="A16" s="16" t="s">
        <v>9</v>
      </c>
      <c r="B16" s="58" t="s">
        <v>59</v>
      </c>
      <c r="C16" s="59" t="s">
        <v>39</v>
      </c>
      <c r="D16" s="35">
        <v>474</v>
      </c>
      <c r="E16" s="31"/>
      <c r="F16" s="60"/>
      <c r="G16" s="61"/>
      <c r="H16" s="60"/>
      <c r="I16" s="60"/>
      <c r="J16" s="32"/>
      <c r="K16" s="60"/>
      <c r="L16" s="33"/>
    </row>
    <row r="17" spans="1:12" ht="27.95" customHeight="1">
      <c r="A17" s="16" t="s">
        <v>10</v>
      </c>
      <c r="B17" s="58" t="s">
        <v>60</v>
      </c>
      <c r="C17" s="59" t="s">
        <v>40</v>
      </c>
      <c r="D17" s="35">
        <v>141</v>
      </c>
      <c r="E17" s="31"/>
      <c r="F17" s="60"/>
      <c r="G17" s="61"/>
      <c r="H17" s="60"/>
      <c r="I17" s="60"/>
      <c r="J17" s="32"/>
      <c r="K17" s="60"/>
      <c r="L17" s="33"/>
    </row>
    <row r="18" spans="1:12" ht="27.95" customHeight="1">
      <c r="A18" s="16" t="s">
        <v>11</v>
      </c>
      <c r="B18" s="58" t="s">
        <v>61</v>
      </c>
      <c r="C18" s="59" t="s">
        <v>40</v>
      </c>
      <c r="D18" s="35">
        <v>209</v>
      </c>
      <c r="E18" s="31"/>
      <c r="F18" s="60"/>
      <c r="G18" s="61"/>
      <c r="H18" s="60"/>
      <c r="I18" s="60"/>
      <c r="J18" s="32"/>
      <c r="K18" s="60"/>
      <c r="L18" s="33"/>
    </row>
    <row r="19" spans="1:12" ht="27.95" customHeight="1">
      <c r="A19" s="16" t="s">
        <v>12</v>
      </c>
      <c r="B19" s="58" t="s">
        <v>62</v>
      </c>
      <c r="C19" s="59" t="s">
        <v>71</v>
      </c>
      <c r="D19" s="35">
        <v>81</v>
      </c>
      <c r="E19" s="31"/>
      <c r="F19" s="60"/>
      <c r="G19" s="61"/>
      <c r="H19" s="60"/>
      <c r="I19" s="60"/>
      <c r="J19" s="32"/>
      <c r="K19" s="60"/>
      <c r="L19" s="33"/>
    </row>
    <row r="20" spans="1:12" ht="27.95" customHeight="1">
      <c r="A20" s="16" t="s">
        <v>13</v>
      </c>
      <c r="B20" s="58" t="s">
        <v>63</v>
      </c>
      <c r="C20" s="62" t="s">
        <v>72</v>
      </c>
      <c r="D20" s="35">
        <v>80</v>
      </c>
      <c r="E20" s="31"/>
      <c r="F20" s="60"/>
      <c r="G20" s="61"/>
      <c r="H20" s="60"/>
      <c r="I20" s="60"/>
      <c r="J20" s="32"/>
      <c r="K20" s="60"/>
      <c r="L20" s="33"/>
    </row>
    <row r="21" spans="1:12" ht="27.95" customHeight="1">
      <c r="A21" s="16" t="s">
        <v>33</v>
      </c>
      <c r="B21" s="58" t="s">
        <v>78</v>
      </c>
      <c r="C21" s="59" t="s">
        <v>40</v>
      </c>
      <c r="D21" s="35">
        <v>160</v>
      </c>
      <c r="E21" s="31"/>
      <c r="F21" s="60"/>
      <c r="G21" s="61"/>
      <c r="H21" s="60"/>
      <c r="I21" s="60"/>
      <c r="J21" s="32"/>
      <c r="K21" s="60"/>
      <c r="L21" s="33"/>
    </row>
    <row r="22" spans="1:12" ht="27.95" customHeight="1">
      <c r="A22" s="16" t="s">
        <v>34</v>
      </c>
      <c r="B22" s="58" t="s">
        <v>64</v>
      </c>
      <c r="C22" s="59" t="s">
        <v>40</v>
      </c>
      <c r="D22" s="35">
        <v>179</v>
      </c>
      <c r="E22" s="31"/>
      <c r="F22" s="60"/>
      <c r="G22" s="61"/>
      <c r="H22" s="60"/>
      <c r="I22" s="60"/>
      <c r="J22" s="32"/>
      <c r="K22" s="60"/>
      <c r="L22" s="33"/>
    </row>
    <row r="23" spans="1:12" ht="27.95" customHeight="1">
      <c r="A23" s="16" t="s">
        <v>35</v>
      </c>
      <c r="B23" s="58" t="s">
        <v>65</v>
      </c>
      <c r="C23" s="59" t="s">
        <v>40</v>
      </c>
      <c r="D23" s="35">
        <v>66</v>
      </c>
      <c r="E23" s="31"/>
      <c r="F23" s="60"/>
      <c r="G23" s="61"/>
      <c r="H23" s="60"/>
      <c r="I23" s="60"/>
      <c r="J23" s="32"/>
      <c r="K23" s="60"/>
      <c r="L23" s="33"/>
    </row>
    <row r="24" spans="1:12" ht="27.95" customHeight="1">
      <c r="A24" s="16" t="s">
        <v>36</v>
      </c>
      <c r="B24" s="58" t="s">
        <v>66</v>
      </c>
      <c r="C24" s="59" t="s">
        <v>71</v>
      </c>
      <c r="D24" s="35">
        <v>8</v>
      </c>
      <c r="E24" s="31"/>
      <c r="F24" s="60"/>
      <c r="G24" s="61"/>
      <c r="H24" s="60"/>
      <c r="I24" s="60"/>
      <c r="J24" s="32"/>
      <c r="K24" s="60"/>
      <c r="L24" s="33"/>
    </row>
    <row r="25" spans="1:12" ht="27.95" customHeight="1">
      <c r="A25" s="16" t="s">
        <v>37</v>
      </c>
      <c r="B25" s="58" t="s">
        <v>67</v>
      </c>
      <c r="C25" s="62" t="s">
        <v>71</v>
      </c>
      <c r="D25" s="35">
        <v>115</v>
      </c>
      <c r="E25" s="31"/>
      <c r="F25" s="60"/>
      <c r="G25" s="61"/>
      <c r="H25" s="60"/>
      <c r="I25" s="60"/>
      <c r="J25" s="32"/>
      <c r="K25" s="60"/>
      <c r="L25" s="33"/>
    </row>
    <row r="26" spans="1:12" ht="27.95" customHeight="1">
      <c r="A26" s="16" t="s">
        <v>38</v>
      </c>
      <c r="B26" s="58" t="s">
        <v>68</v>
      </c>
      <c r="C26" s="59" t="s">
        <v>71</v>
      </c>
      <c r="D26" s="35">
        <v>188</v>
      </c>
      <c r="E26" s="31"/>
      <c r="F26" s="60"/>
      <c r="G26" s="61"/>
      <c r="H26" s="60"/>
      <c r="I26" s="60"/>
      <c r="J26" s="32"/>
      <c r="K26" s="60"/>
      <c r="L26" s="33"/>
    </row>
    <row r="27" spans="1:12" ht="27.95" customHeight="1">
      <c r="A27" s="16" t="s">
        <v>47</v>
      </c>
      <c r="B27" s="58" t="s">
        <v>69</v>
      </c>
      <c r="C27" s="59" t="s">
        <v>71</v>
      </c>
      <c r="D27" s="35">
        <v>20</v>
      </c>
      <c r="E27" s="31"/>
      <c r="F27" s="60"/>
      <c r="G27" s="61"/>
      <c r="H27" s="60"/>
      <c r="I27" s="60"/>
      <c r="J27" s="32"/>
      <c r="K27" s="60"/>
      <c r="L27" s="33"/>
    </row>
    <row r="28" spans="1:12" ht="27.95" customHeight="1">
      <c r="A28" s="16" t="s">
        <v>48</v>
      </c>
      <c r="B28" s="58" t="s">
        <v>70</v>
      </c>
      <c r="C28" s="59" t="s">
        <v>40</v>
      </c>
      <c r="D28" s="35">
        <v>24</v>
      </c>
      <c r="E28" s="31"/>
      <c r="F28" s="60"/>
      <c r="G28" s="61"/>
      <c r="H28" s="60"/>
      <c r="I28" s="60"/>
      <c r="J28" s="32"/>
      <c r="K28" s="60"/>
      <c r="L28" s="33"/>
    </row>
    <row r="29" spans="1:12" ht="27.95" customHeight="1">
      <c r="A29" s="16" t="s">
        <v>49</v>
      </c>
      <c r="B29" s="58" t="s">
        <v>75</v>
      </c>
      <c r="C29" s="62" t="s">
        <v>71</v>
      </c>
      <c r="D29" s="35">
        <v>62</v>
      </c>
      <c r="E29" s="31"/>
      <c r="F29" s="60"/>
      <c r="G29" s="61"/>
      <c r="H29" s="60"/>
      <c r="I29" s="60"/>
      <c r="J29" s="32"/>
      <c r="K29" s="60"/>
      <c r="L29" s="33"/>
    </row>
    <row r="30" spans="1:12" ht="27.95" customHeight="1" thickBot="1">
      <c r="A30" s="63" t="s">
        <v>77</v>
      </c>
      <c r="B30" s="64" t="s">
        <v>76</v>
      </c>
      <c r="C30" s="65" t="s">
        <v>71</v>
      </c>
      <c r="D30" s="66">
        <v>79</v>
      </c>
      <c r="E30" s="67"/>
      <c r="F30" s="41"/>
      <c r="G30" s="68"/>
      <c r="H30" s="41"/>
      <c r="I30" s="41"/>
      <c r="J30" s="69"/>
      <c r="K30" s="41"/>
      <c r="L30" s="23"/>
    </row>
    <row r="31" spans="1:12" ht="36.75" customHeight="1" thickBot="1">
      <c r="B31" s="3"/>
      <c r="D31" s="49"/>
      <c r="F31" s="50"/>
      <c r="G31" s="51"/>
      <c r="H31" s="51"/>
      <c r="I31" s="52"/>
      <c r="J31" s="5"/>
      <c r="K31" s="5"/>
      <c r="L31" s="2"/>
    </row>
    <row r="32" spans="1:12">
      <c r="B32" s="3"/>
    </row>
    <row r="33" spans="2:12" ht="13.5" thickBot="1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99" t="s">
        <v>97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1"/>
    </row>
    <row r="35" spans="2:12" ht="13.5" thickBot="1"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4"/>
    </row>
    <row r="36" spans="2:12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3"/>
    </row>
    <row r="38" spans="2:12">
      <c r="B38" s="3"/>
    </row>
    <row r="39" spans="2:12" ht="27.75" customHeight="1">
      <c r="B39" s="3"/>
    </row>
    <row r="40" spans="2:12" ht="13.5" thickBot="1"/>
    <row r="41" spans="2:12">
      <c r="H41" s="105" t="s">
        <v>98</v>
      </c>
      <c r="I41" s="105"/>
      <c r="J41" s="105"/>
      <c r="K41" s="105"/>
      <c r="L41" s="105"/>
    </row>
    <row r="42" spans="2:12">
      <c r="H42" s="106"/>
      <c r="I42" s="106"/>
      <c r="J42" s="106"/>
      <c r="K42" s="106"/>
      <c r="L42" s="106"/>
    </row>
  </sheetData>
  <mergeCells count="7">
    <mergeCell ref="B34:L35"/>
    <mergeCell ref="H41:L42"/>
    <mergeCell ref="A1:B3"/>
    <mergeCell ref="F1:L1"/>
    <mergeCell ref="G2:I2"/>
    <mergeCell ref="B4:C4"/>
    <mergeCell ref="D4:E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11" sqref="N11"/>
    </sheetView>
  </sheetViews>
  <sheetFormatPr defaultRowHeight="12.75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customWidth="1"/>
    <col min="6" max="6" width="12.5703125" style="1" customWidth="1"/>
    <col min="7" max="7" width="8.42578125" style="1" customWidth="1"/>
    <col min="8" max="8" width="9.28515625" style="1" customWidth="1"/>
    <col min="9" max="9" width="11.42578125" style="1" customWidth="1"/>
    <col min="10" max="10" width="8.28515625" style="1" customWidth="1"/>
    <col min="11" max="11" width="10.5703125" style="1" customWidth="1"/>
    <col min="12" max="12" width="9.28515625" style="1" customWidth="1"/>
    <col min="13" max="16384" width="9.140625" style="1"/>
  </cols>
  <sheetData>
    <row r="1" spans="1:12" ht="77.25" customHeight="1">
      <c r="A1" s="89" t="s">
        <v>110</v>
      </c>
      <c r="B1" s="90"/>
      <c r="F1" s="92"/>
      <c r="G1" s="93"/>
      <c r="H1" s="93"/>
      <c r="I1" s="93"/>
      <c r="J1" s="94"/>
      <c r="K1" s="94"/>
      <c r="L1" s="95"/>
    </row>
    <row r="2" spans="1:12">
      <c r="A2" s="90"/>
      <c r="B2" s="90"/>
      <c r="G2" s="96" t="s">
        <v>32</v>
      </c>
      <c r="H2" s="96"/>
      <c r="I2" s="96"/>
      <c r="J2" s="75"/>
      <c r="K2" s="75"/>
    </row>
    <row r="3" spans="1:12" ht="13.5" customHeight="1" thickBot="1">
      <c r="A3" s="91"/>
      <c r="B3" s="91"/>
      <c r="I3" s="4"/>
      <c r="J3" s="4"/>
      <c r="K3" s="4"/>
    </row>
    <row r="4" spans="1:12" ht="18">
      <c r="A4" s="6"/>
      <c r="B4" s="97"/>
      <c r="C4" s="98"/>
      <c r="D4" s="97" t="s">
        <v>109</v>
      </c>
      <c r="E4" s="97"/>
      <c r="F4" s="7"/>
      <c r="G4" s="7"/>
      <c r="H4" s="7"/>
      <c r="I4" s="7"/>
      <c r="J4" s="7"/>
      <c r="K4" s="7"/>
      <c r="L4" s="86">
        <v>2021</v>
      </c>
    </row>
    <row r="5" spans="1:12" ht="31.5">
      <c r="A5" s="9" t="s">
        <v>14</v>
      </c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4" t="s">
        <v>21</v>
      </c>
      <c r="I5" s="54" t="s">
        <v>22</v>
      </c>
      <c r="J5" s="54" t="s">
        <v>41</v>
      </c>
      <c r="K5" s="54" t="s">
        <v>23</v>
      </c>
      <c r="L5" s="55" t="s">
        <v>42</v>
      </c>
    </row>
    <row r="6" spans="1:12">
      <c r="A6" s="13" t="s">
        <v>24</v>
      </c>
      <c r="B6" s="56" t="s">
        <v>25</v>
      </c>
      <c r="C6" s="56" t="s">
        <v>26</v>
      </c>
      <c r="D6" s="56" t="s">
        <v>27</v>
      </c>
      <c r="E6" s="56" t="s">
        <v>28</v>
      </c>
      <c r="F6" s="56" t="s">
        <v>29</v>
      </c>
      <c r="G6" s="56" t="s">
        <v>30</v>
      </c>
      <c r="H6" s="56" t="s">
        <v>74</v>
      </c>
      <c r="I6" s="56" t="s">
        <v>31</v>
      </c>
      <c r="J6" s="56" t="s">
        <v>43</v>
      </c>
      <c r="K6" s="56" t="s">
        <v>44</v>
      </c>
      <c r="L6" s="57" t="s">
        <v>45</v>
      </c>
    </row>
    <row r="7" spans="1:12" ht="29.25" customHeight="1">
      <c r="A7" s="76" t="s">
        <v>0</v>
      </c>
      <c r="B7" s="78" t="s">
        <v>103</v>
      </c>
      <c r="C7" s="77" t="s">
        <v>104</v>
      </c>
      <c r="D7" s="87">
        <v>1</v>
      </c>
      <c r="E7" s="80"/>
      <c r="F7" s="80"/>
      <c r="G7" s="80"/>
      <c r="H7" s="80"/>
      <c r="I7" s="80"/>
      <c r="J7" s="80"/>
      <c r="K7" s="80"/>
      <c r="L7" s="57"/>
    </row>
    <row r="8" spans="1:12" ht="29.25" customHeight="1">
      <c r="A8" s="76" t="s">
        <v>1</v>
      </c>
      <c r="B8" s="58" t="s">
        <v>76</v>
      </c>
      <c r="C8" s="62" t="s">
        <v>71</v>
      </c>
      <c r="D8" s="87">
        <v>61</v>
      </c>
      <c r="E8" s="31"/>
      <c r="F8" s="80"/>
      <c r="G8" s="80"/>
      <c r="H8" s="80"/>
      <c r="I8" s="80"/>
      <c r="J8" s="74"/>
      <c r="K8" s="80"/>
      <c r="L8" s="57"/>
    </row>
    <row r="9" spans="1:12" ht="27.95" customHeight="1">
      <c r="A9" s="76" t="s">
        <v>2</v>
      </c>
      <c r="B9" s="58" t="s">
        <v>54</v>
      </c>
      <c r="C9" s="62" t="s">
        <v>40</v>
      </c>
      <c r="D9" s="87">
        <v>16.5</v>
      </c>
      <c r="E9" s="31"/>
      <c r="F9" s="80"/>
      <c r="G9" s="80"/>
      <c r="H9" s="80"/>
      <c r="I9" s="80"/>
      <c r="J9" s="74"/>
      <c r="K9" s="80"/>
      <c r="L9" s="57"/>
    </row>
    <row r="10" spans="1:12" ht="27.95" customHeight="1">
      <c r="A10" s="76" t="s">
        <v>3</v>
      </c>
      <c r="B10" s="58" t="s">
        <v>55</v>
      </c>
      <c r="C10" s="59" t="s">
        <v>40</v>
      </c>
      <c r="D10" s="87">
        <v>395</v>
      </c>
      <c r="E10" s="31"/>
      <c r="F10" s="80"/>
      <c r="G10" s="80"/>
      <c r="H10" s="80"/>
      <c r="I10" s="80"/>
      <c r="J10" s="74"/>
      <c r="K10" s="80"/>
      <c r="L10" s="57"/>
    </row>
    <row r="11" spans="1:12" ht="27.95" customHeight="1">
      <c r="A11" s="76" t="s">
        <v>4</v>
      </c>
      <c r="B11" s="58" t="s">
        <v>70</v>
      </c>
      <c r="C11" s="59" t="s">
        <v>40</v>
      </c>
      <c r="D11" s="87">
        <v>21</v>
      </c>
      <c r="E11" s="31"/>
      <c r="F11" s="80"/>
      <c r="G11" s="80"/>
      <c r="H11" s="80"/>
      <c r="I11" s="80"/>
      <c r="J11" s="74"/>
      <c r="K11" s="80"/>
      <c r="L11" s="57"/>
    </row>
    <row r="12" spans="1:12" ht="27.95" customHeight="1">
      <c r="A12" s="76" t="s">
        <v>5</v>
      </c>
      <c r="B12" s="58" t="s">
        <v>50</v>
      </c>
      <c r="C12" s="59" t="s">
        <v>40</v>
      </c>
      <c r="D12" s="87">
        <v>198</v>
      </c>
      <c r="E12" s="31"/>
      <c r="F12" s="80"/>
      <c r="G12" s="80"/>
      <c r="H12" s="80"/>
      <c r="I12" s="80"/>
      <c r="J12" s="74"/>
      <c r="K12" s="80"/>
      <c r="L12" s="57"/>
    </row>
    <row r="13" spans="1:12" ht="27.95" customHeight="1">
      <c r="A13" s="76" t="s">
        <v>6</v>
      </c>
      <c r="B13" s="58" t="s">
        <v>56</v>
      </c>
      <c r="C13" s="59" t="s">
        <v>71</v>
      </c>
      <c r="D13" s="87">
        <v>62</v>
      </c>
      <c r="E13" s="31"/>
      <c r="F13" s="80"/>
      <c r="G13" s="80"/>
      <c r="H13" s="80"/>
      <c r="I13" s="80"/>
      <c r="J13" s="74"/>
      <c r="K13" s="80"/>
      <c r="L13" s="57"/>
    </row>
    <row r="14" spans="1:12" ht="29.25" customHeight="1">
      <c r="A14" s="76" t="s">
        <v>7</v>
      </c>
      <c r="B14" s="58" t="s">
        <v>100</v>
      </c>
      <c r="C14" s="59" t="s">
        <v>71</v>
      </c>
      <c r="D14" s="87">
        <v>6</v>
      </c>
      <c r="E14" s="31"/>
      <c r="F14" s="80"/>
      <c r="G14" s="80"/>
      <c r="H14" s="80"/>
      <c r="I14" s="80"/>
      <c r="J14" s="74"/>
      <c r="K14" s="80"/>
      <c r="L14" s="57"/>
    </row>
    <row r="15" spans="1:12" ht="27.95" customHeight="1">
      <c r="A15" s="76" t="s">
        <v>8</v>
      </c>
      <c r="B15" s="58" t="s">
        <v>53</v>
      </c>
      <c r="C15" s="59" t="s">
        <v>71</v>
      </c>
      <c r="D15" s="87">
        <v>44</v>
      </c>
      <c r="E15" s="31"/>
      <c r="F15" s="80"/>
      <c r="G15" s="80"/>
      <c r="H15" s="80"/>
      <c r="I15" s="80"/>
      <c r="J15" s="74"/>
      <c r="K15" s="80"/>
      <c r="L15" s="57"/>
    </row>
    <row r="16" spans="1:12" ht="27.95" customHeight="1">
      <c r="A16" s="76" t="s">
        <v>9</v>
      </c>
      <c r="B16" s="58" t="s">
        <v>61</v>
      </c>
      <c r="C16" s="59" t="s">
        <v>40</v>
      </c>
      <c r="D16" s="87">
        <v>230</v>
      </c>
      <c r="E16" s="31"/>
      <c r="F16" s="80"/>
      <c r="G16" s="80"/>
      <c r="H16" s="80"/>
      <c r="I16" s="80"/>
      <c r="J16" s="74"/>
      <c r="K16" s="80"/>
      <c r="L16" s="57"/>
    </row>
    <row r="17" spans="1:12" ht="27.95" customHeight="1">
      <c r="A17" s="76" t="s">
        <v>10</v>
      </c>
      <c r="B17" s="58" t="s">
        <v>52</v>
      </c>
      <c r="C17" s="59" t="s">
        <v>40</v>
      </c>
      <c r="D17" s="87">
        <v>86</v>
      </c>
      <c r="E17" s="31"/>
      <c r="F17" s="80"/>
      <c r="G17" s="80"/>
      <c r="H17" s="80"/>
      <c r="I17" s="80"/>
      <c r="J17" s="74"/>
      <c r="K17" s="80"/>
      <c r="L17" s="57"/>
    </row>
    <row r="18" spans="1:12" ht="27.95" customHeight="1">
      <c r="A18" s="76" t="s">
        <v>11</v>
      </c>
      <c r="B18" s="58" t="s">
        <v>75</v>
      </c>
      <c r="C18" s="62" t="s">
        <v>71</v>
      </c>
      <c r="D18" s="87">
        <v>60</v>
      </c>
      <c r="E18" s="31"/>
      <c r="F18" s="80"/>
      <c r="G18" s="80"/>
      <c r="H18" s="80"/>
      <c r="I18" s="80"/>
      <c r="J18" s="74"/>
      <c r="K18" s="80"/>
      <c r="L18" s="57"/>
    </row>
    <row r="19" spans="1:12" ht="27.95" customHeight="1">
      <c r="A19" s="76" t="s">
        <v>12</v>
      </c>
      <c r="B19" s="58" t="s">
        <v>106</v>
      </c>
      <c r="C19" s="59" t="s">
        <v>40</v>
      </c>
      <c r="D19" s="87">
        <v>172</v>
      </c>
      <c r="E19" s="31"/>
      <c r="F19" s="80"/>
      <c r="G19" s="80"/>
      <c r="H19" s="80"/>
      <c r="I19" s="80"/>
      <c r="J19" s="74"/>
      <c r="K19" s="80"/>
      <c r="L19" s="57"/>
    </row>
    <row r="20" spans="1:12" ht="27.95" customHeight="1">
      <c r="A20" s="76" t="s">
        <v>13</v>
      </c>
      <c r="B20" s="58" t="s">
        <v>107</v>
      </c>
      <c r="C20" s="59" t="s">
        <v>40</v>
      </c>
      <c r="D20" s="87">
        <v>150</v>
      </c>
      <c r="E20" s="31"/>
      <c r="F20" s="80"/>
      <c r="G20" s="80"/>
      <c r="H20" s="80"/>
      <c r="I20" s="80"/>
      <c r="J20" s="74"/>
      <c r="K20" s="80"/>
      <c r="L20" s="82"/>
    </row>
    <row r="21" spans="1:12" ht="27.95" customHeight="1">
      <c r="A21" s="76" t="s">
        <v>33</v>
      </c>
      <c r="B21" s="58" t="s">
        <v>65</v>
      </c>
      <c r="C21" s="59" t="s">
        <v>40</v>
      </c>
      <c r="D21" s="87">
        <v>66</v>
      </c>
      <c r="E21" s="31"/>
      <c r="F21" s="80"/>
      <c r="G21" s="80"/>
      <c r="H21" s="80"/>
      <c r="I21" s="80"/>
      <c r="J21" s="74"/>
      <c r="K21" s="80"/>
      <c r="L21" s="82"/>
    </row>
    <row r="22" spans="1:12" ht="27.95" customHeight="1">
      <c r="A22" s="76" t="s">
        <v>34</v>
      </c>
      <c r="B22" s="58" t="s">
        <v>60</v>
      </c>
      <c r="C22" s="59" t="s">
        <v>40</v>
      </c>
      <c r="D22" s="87">
        <v>132</v>
      </c>
      <c r="E22" s="31"/>
      <c r="F22" s="80"/>
      <c r="G22" s="80"/>
      <c r="H22" s="80"/>
      <c r="I22" s="80"/>
      <c r="J22" s="74"/>
      <c r="K22" s="80"/>
      <c r="L22" s="82"/>
    </row>
    <row r="23" spans="1:12" ht="27.95" customHeight="1">
      <c r="A23" s="76" t="s">
        <v>35</v>
      </c>
      <c r="B23" s="58" t="s">
        <v>67</v>
      </c>
      <c r="C23" s="62" t="s">
        <v>71</v>
      </c>
      <c r="D23" s="87">
        <v>118</v>
      </c>
      <c r="E23" s="31"/>
      <c r="F23" s="80"/>
      <c r="G23" s="80"/>
      <c r="H23" s="80"/>
      <c r="I23" s="80"/>
      <c r="J23" s="74"/>
      <c r="K23" s="80"/>
      <c r="L23" s="82"/>
    </row>
    <row r="24" spans="1:12" ht="27.95" customHeight="1">
      <c r="A24" s="76" t="s">
        <v>36</v>
      </c>
      <c r="B24" s="58" t="s">
        <v>63</v>
      </c>
      <c r="C24" s="62" t="s">
        <v>72</v>
      </c>
      <c r="D24" s="87">
        <v>99</v>
      </c>
      <c r="E24" s="31"/>
      <c r="F24" s="80"/>
      <c r="G24" s="80"/>
      <c r="H24" s="80"/>
      <c r="I24" s="80"/>
      <c r="J24" s="74"/>
      <c r="K24" s="80"/>
      <c r="L24" s="57"/>
    </row>
    <row r="25" spans="1:12" ht="27.95" customHeight="1">
      <c r="A25" s="76" t="s">
        <v>37</v>
      </c>
      <c r="B25" s="58" t="s">
        <v>62</v>
      </c>
      <c r="C25" s="59" t="s">
        <v>71</v>
      </c>
      <c r="D25" s="87">
        <v>89</v>
      </c>
      <c r="E25" s="31"/>
      <c r="F25" s="80"/>
      <c r="G25" s="80"/>
      <c r="H25" s="80"/>
      <c r="I25" s="80"/>
      <c r="J25" s="74"/>
      <c r="K25" s="80"/>
      <c r="L25" s="57"/>
    </row>
    <row r="26" spans="1:12" ht="27.95" customHeight="1">
      <c r="A26" s="76" t="s">
        <v>38</v>
      </c>
      <c r="B26" s="58" t="s">
        <v>66</v>
      </c>
      <c r="C26" s="59" t="s">
        <v>71</v>
      </c>
      <c r="D26" s="87">
        <v>10</v>
      </c>
      <c r="E26" s="31"/>
      <c r="F26" s="80"/>
      <c r="G26" s="80"/>
      <c r="H26" s="80"/>
      <c r="I26" s="80"/>
      <c r="J26" s="74"/>
      <c r="K26" s="80"/>
      <c r="L26" s="57"/>
    </row>
    <row r="27" spans="1:12" ht="27.95" customHeight="1">
      <c r="A27" s="76" t="s">
        <v>47</v>
      </c>
      <c r="B27" s="58" t="s">
        <v>101</v>
      </c>
      <c r="C27" s="59" t="s">
        <v>71</v>
      </c>
      <c r="D27" s="87">
        <v>18</v>
      </c>
      <c r="E27" s="31"/>
      <c r="F27" s="80"/>
      <c r="G27" s="80"/>
      <c r="H27" s="80"/>
      <c r="I27" s="80"/>
      <c r="J27" s="74"/>
      <c r="K27" s="80"/>
      <c r="L27" s="57"/>
    </row>
    <row r="28" spans="1:12" ht="27.95" customHeight="1">
      <c r="A28" s="76" t="s">
        <v>48</v>
      </c>
      <c r="B28" s="58" t="s">
        <v>108</v>
      </c>
      <c r="C28" s="59" t="s">
        <v>39</v>
      </c>
      <c r="D28" s="87">
        <v>502</v>
      </c>
      <c r="E28" s="31"/>
      <c r="F28" s="80"/>
      <c r="G28" s="80"/>
      <c r="H28" s="80"/>
      <c r="I28" s="80"/>
      <c r="J28" s="74"/>
      <c r="K28" s="80"/>
      <c r="L28" s="57"/>
    </row>
    <row r="29" spans="1:12" ht="27.95" customHeight="1">
      <c r="A29" s="76" t="s">
        <v>49</v>
      </c>
      <c r="B29" s="58" t="s">
        <v>68</v>
      </c>
      <c r="C29" s="59" t="s">
        <v>71</v>
      </c>
      <c r="D29" s="87">
        <v>195</v>
      </c>
      <c r="E29" s="31"/>
      <c r="F29" s="80"/>
      <c r="G29" s="80"/>
      <c r="H29" s="80"/>
      <c r="I29" s="80"/>
      <c r="J29" s="74"/>
      <c r="K29" s="80"/>
      <c r="L29" s="57"/>
    </row>
    <row r="30" spans="1:12" ht="27.95" customHeight="1">
      <c r="A30" s="76" t="s">
        <v>77</v>
      </c>
      <c r="B30" s="58" t="s">
        <v>51</v>
      </c>
      <c r="C30" s="59" t="s">
        <v>40</v>
      </c>
      <c r="D30" s="87">
        <v>63</v>
      </c>
      <c r="E30" s="31"/>
      <c r="F30" s="80"/>
      <c r="G30" s="80"/>
      <c r="H30" s="80"/>
      <c r="I30" s="80"/>
      <c r="J30" s="74"/>
      <c r="K30" s="80"/>
      <c r="L30" s="57"/>
    </row>
    <row r="31" spans="1:12" ht="27.95" customHeight="1" thickBot="1">
      <c r="A31" s="76" t="s">
        <v>102</v>
      </c>
      <c r="B31" s="64" t="s">
        <v>57</v>
      </c>
      <c r="C31" s="65" t="s">
        <v>40</v>
      </c>
      <c r="D31" s="88">
        <v>12</v>
      </c>
      <c r="E31" s="67"/>
      <c r="F31" s="83"/>
      <c r="G31" s="83"/>
      <c r="H31" s="83"/>
      <c r="I31" s="83"/>
      <c r="J31" s="81"/>
      <c r="K31" s="83"/>
      <c r="L31" s="84"/>
    </row>
    <row r="32" spans="1:12" ht="36.75" customHeight="1" thickBot="1">
      <c r="B32" s="3"/>
      <c r="D32" s="4"/>
      <c r="E32" s="4"/>
      <c r="F32" s="50"/>
      <c r="G32" s="50"/>
      <c r="H32" s="50"/>
      <c r="I32" s="85"/>
      <c r="J32" s="5"/>
      <c r="K32" s="5"/>
      <c r="L32" s="2"/>
    </row>
    <row r="33" spans="2:12">
      <c r="B33" s="3"/>
    </row>
    <row r="34" spans="2:12" ht="25.5" customHeight="1">
      <c r="B34" s="107" t="s">
        <v>105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ht="25.5" customHeight="1">
      <c r="B35" s="3"/>
      <c r="C35" s="2"/>
      <c r="D35" s="2"/>
      <c r="E35" s="2"/>
      <c r="F35" s="2"/>
      <c r="G35" s="2"/>
      <c r="H35" s="2"/>
      <c r="I35" s="2"/>
      <c r="J35" s="2"/>
    </row>
    <row r="36" spans="2:12" ht="74.25" customHeight="1" thickBot="1">
      <c r="B36" s="3"/>
      <c r="C36" s="2"/>
      <c r="D36" s="2"/>
      <c r="E36" s="2"/>
      <c r="F36" s="2"/>
      <c r="G36" s="2"/>
      <c r="H36" s="2"/>
      <c r="I36" s="79"/>
      <c r="J36" s="79"/>
      <c r="K36" s="79"/>
    </row>
    <row r="37" spans="2:12">
      <c r="B37" s="3"/>
      <c r="I37" s="96" t="s">
        <v>98</v>
      </c>
      <c r="J37" s="96"/>
      <c r="K37" s="96"/>
    </row>
    <row r="38" spans="2:12">
      <c r="B38" s="3"/>
    </row>
    <row r="39" spans="2:12">
      <c r="B39" s="3"/>
    </row>
    <row r="40" spans="2:12">
      <c r="B40" s="3"/>
    </row>
    <row r="41" spans="2:12">
      <c r="B41" s="3"/>
    </row>
    <row r="42" spans="2:12">
      <c r="B42" s="3"/>
    </row>
    <row r="43" spans="2:12">
      <c r="B43" s="3"/>
    </row>
  </sheetData>
  <mergeCells count="7">
    <mergeCell ref="I37:K37"/>
    <mergeCell ref="A1:B3"/>
    <mergeCell ref="F1:L1"/>
    <mergeCell ref="G2:I2"/>
    <mergeCell ref="B4:C4"/>
    <mergeCell ref="D4:E4"/>
    <mergeCell ref="B34:L3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wektor 2019 obliczenie</vt:lpstr>
      <vt:lpstr>gospodarcza 2019 strona</vt:lpstr>
      <vt:lpstr>wektor 2020</vt:lpstr>
      <vt:lpstr>'gospodarcza 2019 strona'!Obszar_wydruku</vt:lpstr>
      <vt:lpstr>'wektor 2019 obliczenie'!Obszar_wydruku</vt:lpstr>
      <vt:lpstr>'wektor 2020'!Obszar_wydruku</vt:lpstr>
    </vt:vector>
  </TitlesOfParts>
  <Company>DPS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2021-01-05T09:12:51Z</cp:lastPrinted>
  <dcterms:created xsi:type="dcterms:W3CDTF">2013-12-12T10:00:56Z</dcterms:created>
  <dcterms:modified xsi:type="dcterms:W3CDTF">2021-01-19T11:17:08Z</dcterms:modified>
</cp:coreProperties>
</file>